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<sst xmlns="http://schemas.openxmlformats.org/spreadsheetml/2006/main" count="338" uniqueCount="222">
  <si>
    <t>Läufer</t>
  </si>
  <si>
    <t>weiblich</t>
  </si>
  <si>
    <t>U20</t>
  </si>
  <si>
    <t>Stroh</t>
  </si>
  <si>
    <t>Jacqueline</t>
  </si>
  <si>
    <t>KUS ÖBV Pro Team</t>
  </si>
  <si>
    <t>W-U20</t>
  </si>
  <si>
    <t>Ecker</t>
  </si>
  <si>
    <t>Elena</t>
  </si>
  <si>
    <t>Lcc-wien</t>
  </si>
  <si>
    <t>Greiler</t>
  </si>
  <si>
    <t>Julia</t>
  </si>
  <si>
    <t>Rößler</t>
  </si>
  <si>
    <t>Tina</t>
  </si>
  <si>
    <t>LC Strasshof</t>
  </si>
  <si>
    <t>W-20</t>
  </si>
  <si>
    <t>Diwisch</t>
  </si>
  <si>
    <t>Ojeda</t>
  </si>
  <si>
    <t>Valerie</t>
  </si>
  <si>
    <t xml:space="preserve">Team Vegan.at </t>
  </si>
  <si>
    <t>Kracker</t>
  </si>
  <si>
    <t>Andrea</t>
  </si>
  <si>
    <t>Wiener Laufcup</t>
  </si>
  <si>
    <t>W-25</t>
  </si>
  <si>
    <t>Boros</t>
  </si>
  <si>
    <t>Carina</t>
  </si>
  <si>
    <t>Laufend Helfen</t>
  </si>
  <si>
    <t>Holzmann</t>
  </si>
  <si>
    <t>Anna</t>
  </si>
  <si>
    <t>SC Zwickl Zwettl</t>
  </si>
  <si>
    <t>Friesacher</t>
  </si>
  <si>
    <t>Mariele</t>
  </si>
  <si>
    <t>W-30</t>
  </si>
  <si>
    <t>Jovero</t>
  </si>
  <si>
    <t>Melanie</t>
  </si>
  <si>
    <t>Wien</t>
  </si>
  <si>
    <t>Juwan</t>
  </si>
  <si>
    <t>Anita</t>
  </si>
  <si>
    <t>Die Grünen Laufzwerge</t>
  </si>
  <si>
    <t>Wesp</t>
  </si>
  <si>
    <t>Simone</t>
  </si>
  <si>
    <t>Nora Racing Team</t>
  </si>
  <si>
    <t>W-35</t>
  </si>
  <si>
    <t>Haller</t>
  </si>
  <si>
    <t>Verena</t>
  </si>
  <si>
    <t xml:space="preserve">Team vegan.at </t>
  </si>
  <si>
    <t>Steinbrecher</t>
  </si>
  <si>
    <t>Katharina</t>
  </si>
  <si>
    <t>Peroutka</t>
  </si>
  <si>
    <t>Susanne</t>
  </si>
  <si>
    <t>LV Marswiese</t>
  </si>
  <si>
    <t>W-40</t>
  </si>
  <si>
    <t>Vukovic</t>
  </si>
  <si>
    <t>Silvija</t>
  </si>
  <si>
    <t>ULC Klosterneuburg RR</t>
  </si>
  <si>
    <t>Sarwar</t>
  </si>
  <si>
    <t>Gertrude</t>
  </si>
  <si>
    <t>CRAZY RUNNING CHICKENS</t>
  </si>
  <si>
    <t>Wallner</t>
  </si>
  <si>
    <t>Babsi</t>
  </si>
  <si>
    <t>ÖSV</t>
  </si>
  <si>
    <t>W-45</t>
  </si>
  <si>
    <t>Peischl</t>
  </si>
  <si>
    <t>Manuela</t>
  </si>
  <si>
    <t>LC Wienerwaldschnecken</t>
  </si>
  <si>
    <t>Mraz</t>
  </si>
  <si>
    <t>Alexandra</t>
  </si>
  <si>
    <t>Die wilden Hühner</t>
  </si>
  <si>
    <t>W-50</t>
  </si>
  <si>
    <t>Polianskaja</t>
  </si>
  <si>
    <t>Oksana</t>
  </si>
  <si>
    <t>Albrecht</t>
  </si>
  <si>
    <t>Martina</t>
  </si>
  <si>
    <t>Milli Sport</t>
  </si>
  <si>
    <t>Wellan</t>
  </si>
  <si>
    <t>Gabriele</t>
  </si>
  <si>
    <t>W-55</t>
  </si>
  <si>
    <t>Walden</t>
  </si>
  <si>
    <t>Sylvia</t>
  </si>
  <si>
    <t>Sommer</t>
  </si>
  <si>
    <t>Monika</t>
  </si>
  <si>
    <t>Piatowsky</t>
  </si>
  <si>
    <t>Rosa</t>
  </si>
  <si>
    <t>W-60</t>
  </si>
  <si>
    <t>Luh-Schülein</t>
  </si>
  <si>
    <t>Claudia</t>
  </si>
  <si>
    <t>Haller-Peck</t>
  </si>
  <si>
    <t>Gertraud</t>
  </si>
  <si>
    <t>1. Laufclub Parndorf</t>
  </si>
  <si>
    <t>Zorzi</t>
  </si>
  <si>
    <t>W-65</t>
  </si>
  <si>
    <t>Renger</t>
  </si>
  <si>
    <t>Susanna</t>
  </si>
  <si>
    <t>Krone</t>
  </si>
  <si>
    <t>Christa</t>
  </si>
  <si>
    <t>Fickl</t>
  </si>
  <si>
    <t>Felicitas</t>
  </si>
  <si>
    <t>W-70</t>
  </si>
  <si>
    <t>Schmieder</t>
  </si>
  <si>
    <t>Sieglinde</t>
  </si>
  <si>
    <t>Kastelic</t>
  </si>
  <si>
    <t>Elisabeth</t>
  </si>
  <si>
    <t>Österr. Frauenlauf</t>
  </si>
  <si>
    <t>Gesamt</t>
  </si>
  <si>
    <t>männlich</t>
  </si>
  <si>
    <t>Schiller</t>
  </si>
  <si>
    <t>Lukas</t>
  </si>
  <si>
    <t>M-U20</t>
  </si>
  <si>
    <t>Christopher</t>
  </si>
  <si>
    <t>Bydzovsky</t>
  </si>
  <si>
    <t>Matyas</t>
  </si>
  <si>
    <t>ULC Weinland</t>
  </si>
  <si>
    <t>Fuhs</t>
  </si>
  <si>
    <t>Marvin</t>
  </si>
  <si>
    <t>Team Vegan.at</t>
  </si>
  <si>
    <t>M-20</t>
  </si>
  <si>
    <t>Adler</t>
  </si>
  <si>
    <t>Philip</t>
  </si>
  <si>
    <t>Moser</t>
  </si>
  <si>
    <t>Blöschl</t>
  </si>
  <si>
    <t>Roman</t>
  </si>
  <si>
    <t>M-25</t>
  </si>
  <si>
    <t>Müller</t>
  </si>
  <si>
    <t>Thomas</t>
  </si>
  <si>
    <t>LC Erdpress</t>
  </si>
  <si>
    <t>Pijanovsky</t>
  </si>
  <si>
    <t>Martin</t>
  </si>
  <si>
    <t>Schülein</t>
  </si>
  <si>
    <t>Fritz</t>
  </si>
  <si>
    <t>M-30</t>
  </si>
  <si>
    <t>Riedler</t>
  </si>
  <si>
    <t>Michael</t>
  </si>
  <si>
    <t>Führer</t>
  </si>
  <si>
    <t>Stefan</t>
  </si>
  <si>
    <t>TriTeam Danube</t>
  </si>
  <si>
    <t>Bichl</t>
  </si>
  <si>
    <t>Alexander</t>
  </si>
  <si>
    <t>Raiffeisenbank Zwettl</t>
  </si>
  <si>
    <t>M-35</t>
  </si>
  <si>
    <t>Skarek</t>
  </si>
  <si>
    <t>Josef</t>
  </si>
  <si>
    <t>Labors.at-Wien</t>
  </si>
  <si>
    <t>Steinacher</t>
  </si>
  <si>
    <t>Markus</t>
  </si>
  <si>
    <t>Wemove Running Team</t>
  </si>
  <si>
    <t>Kohlhofer</t>
  </si>
  <si>
    <t>Wolfgang</t>
  </si>
  <si>
    <t>M-40</t>
  </si>
  <si>
    <t>Waldner</t>
  </si>
  <si>
    <t>Young-Ung Taekwondo</t>
  </si>
  <si>
    <t>Hürner</t>
  </si>
  <si>
    <t>Robert</t>
  </si>
  <si>
    <t>Andreas</t>
  </si>
  <si>
    <t>KUS ÖBVPro Team</t>
  </si>
  <si>
    <t>M-45</t>
  </si>
  <si>
    <t>Vozi-Kolbinger</t>
  </si>
  <si>
    <t>LC Teamgeist</t>
  </si>
  <si>
    <t>Wohak</t>
  </si>
  <si>
    <t>Helmut</t>
  </si>
  <si>
    <t>M-50</t>
  </si>
  <si>
    <t>Eder</t>
  </si>
  <si>
    <t>Pollek</t>
  </si>
  <si>
    <t>Gerhard</t>
  </si>
  <si>
    <t>Runnerspoint Run Club Wien</t>
  </si>
  <si>
    <t>Hasanoski</t>
  </si>
  <si>
    <t>Safet</t>
  </si>
  <si>
    <t>Free Lion Runner</t>
  </si>
  <si>
    <t>M-55</t>
  </si>
  <si>
    <t>Besler</t>
  </si>
  <si>
    <t>MM Layout</t>
  </si>
  <si>
    <t>Stockinger</t>
  </si>
  <si>
    <t>Hans</t>
  </si>
  <si>
    <t>Aib Allianz</t>
  </si>
  <si>
    <t>Fröhlich</t>
  </si>
  <si>
    <t>Günter</t>
  </si>
  <si>
    <t>M-60</t>
  </si>
  <si>
    <t>Batke</t>
  </si>
  <si>
    <t>Rudolf</t>
  </si>
  <si>
    <t>Jahn</t>
  </si>
  <si>
    <t>Alfred</t>
  </si>
  <si>
    <t>UAB Brigittrenau</t>
  </si>
  <si>
    <t>Rupp</t>
  </si>
  <si>
    <t>Otto</t>
  </si>
  <si>
    <t>M-65</t>
  </si>
  <si>
    <t>Schenke</t>
  </si>
  <si>
    <t>Winfried</t>
  </si>
  <si>
    <t>TV Norden</t>
  </si>
  <si>
    <t>Hofer</t>
  </si>
  <si>
    <t>Manfred</t>
  </si>
  <si>
    <t>Steyr</t>
  </si>
  <si>
    <t>M-70</t>
  </si>
  <si>
    <t>Eggenberger</t>
  </si>
  <si>
    <t>Herbert</t>
  </si>
  <si>
    <t>Siegert</t>
  </si>
  <si>
    <t>Reinhard</t>
  </si>
  <si>
    <t>WAT</t>
  </si>
  <si>
    <t>Schmidmayer</t>
  </si>
  <si>
    <t>Kurt</t>
  </si>
  <si>
    <t>FREE EAGLE Fun Racing Team</t>
  </si>
  <si>
    <t>M-75</t>
  </si>
  <si>
    <t>Uni</t>
  </si>
  <si>
    <t>Rapid</t>
  </si>
  <si>
    <t>Wienathlon</t>
  </si>
  <si>
    <t>Shire</t>
  </si>
  <si>
    <t>Management</t>
  </si>
  <si>
    <t>Chinmoy</t>
  </si>
  <si>
    <t>Trail</t>
  </si>
  <si>
    <t>Socialman</t>
  </si>
  <si>
    <t>Gerasdorf</t>
  </si>
  <si>
    <t>Kahlenberg</t>
  </si>
  <si>
    <t>Vösendorf</t>
  </si>
  <si>
    <t>Ghost</t>
  </si>
  <si>
    <t>Auhof</t>
  </si>
  <si>
    <t>TeamArrow</t>
  </si>
  <si>
    <t>Fair-ness</t>
  </si>
  <si>
    <t>HHL</t>
  </si>
  <si>
    <t>VCR</t>
  </si>
  <si>
    <t>TSL</t>
  </si>
  <si>
    <t>Böhm</t>
  </si>
  <si>
    <t>Punkte</t>
  </si>
  <si>
    <t>Anzahl</t>
  </si>
  <si>
    <t>Punkte Streichr.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</si>
</sst>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WAHR&quot;;&quot;WAHR&quot;;&quot;FALSCH&quot;"/>
  </numFmts>
  <fonts count="4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2"/>
  <sheetViews>
    <sheetView tabSelected="1" zoomScale="95" zoomScaleNormal="95" zoomScalePageLayoutView="0" workbookViewId="0" topLeftCell="A1">
      <selection activeCell="AB5" sqref="AB5"/>
    </sheetView>
  </sheetViews>
  <sheetFormatPr defaultColWidth="11.57421875" defaultRowHeight="12.75"/>
  <cols>
    <col min="1" max="1" width="3.00390625" style="1" customWidth="1"/>
    <col min="2" max="2" width="16.00390625" style="1" bestFit="1" customWidth="1"/>
    <col min="3" max="3" width="12.8515625" style="1" bestFit="1" customWidth="1"/>
    <col min="4" max="4" width="34.421875" style="1" bestFit="1" customWidth="1"/>
    <col min="5" max="5" width="6.57421875" style="1" customWidth="1"/>
    <col min="6" max="6" width="8.57421875" style="1" customWidth="1"/>
    <col min="7" max="20" width="7.28125" style="1" customWidth="1"/>
    <col min="21" max="21" width="7.28125" style="2" customWidth="1"/>
    <col min="22" max="24" width="7.28125" style="1" customWidth="1"/>
    <col min="25" max="27" width="7.28125" style="2" customWidth="1"/>
    <col min="28" max="28" width="8.28125" style="3" customWidth="1"/>
    <col min="29" max="29" width="4.28125" style="1" customWidth="1"/>
    <col min="30" max="30" width="9.140625" style="4" customWidth="1"/>
    <col min="31" max="16384" width="11.57421875" style="1" customWidth="1"/>
  </cols>
  <sheetData>
    <row r="1" spans="1:30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5.7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0" s="16" customFormat="1" ht="29.25" customHeight="1">
      <c r="A4" s="15"/>
      <c r="B4" s="15"/>
      <c r="C4" s="15"/>
      <c r="D4" s="15"/>
      <c r="E4" s="15"/>
      <c r="F4" s="15"/>
      <c r="G4" s="15" t="s">
        <v>218</v>
      </c>
      <c r="H4" s="15" t="s">
        <v>200</v>
      </c>
      <c r="I4" s="15" t="s">
        <v>201</v>
      </c>
      <c r="J4" s="15" t="s">
        <v>202</v>
      </c>
      <c r="K4" s="15" t="s">
        <v>203</v>
      </c>
      <c r="L4" s="15" t="s">
        <v>204</v>
      </c>
      <c r="M4" s="15" t="s">
        <v>214</v>
      </c>
      <c r="N4" s="15" t="s">
        <v>79</v>
      </c>
      <c r="O4" s="15" t="s">
        <v>205</v>
      </c>
      <c r="P4" s="15" t="s">
        <v>206</v>
      </c>
      <c r="Q4" s="15" t="s">
        <v>207</v>
      </c>
      <c r="R4" s="15" t="s">
        <v>215</v>
      </c>
      <c r="S4" s="15" t="s">
        <v>179</v>
      </c>
      <c r="T4" s="15" t="s">
        <v>216</v>
      </c>
      <c r="U4" s="15" t="s">
        <v>208</v>
      </c>
      <c r="V4" s="15" t="s">
        <v>217</v>
      </c>
      <c r="W4" s="15" t="s">
        <v>215</v>
      </c>
      <c r="X4" s="15" t="s">
        <v>209</v>
      </c>
      <c r="Y4" s="15" t="s">
        <v>210</v>
      </c>
      <c r="Z4" s="15" t="s">
        <v>211</v>
      </c>
      <c r="AA4" s="15" t="s">
        <v>212</v>
      </c>
      <c r="AB4" s="15" t="s">
        <v>219</v>
      </c>
      <c r="AC4" s="15" t="s">
        <v>220</v>
      </c>
      <c r="AD4" s="15" t="s">
        <v>221</v>
      </c>
    </row>
    <row r="5" spans="1:30" ht="15.75">
      <c r="A5" s="6">
        <v>1</v>
      </c>
      <c r="B5" s="7" t="s">
        <v>3</v>
      </c>
      <c r="C5" s="7" t="s">
        <v>4</v>
      </c>
      <c r="D5" s="6" t="s">
        <v>5</v>
      </c>
      <c r="E5" s="7">
        <v>1998</v>
      </c>
      <c r="F5" s="6" t="s">
        <v>6</v>
      </c>
      <c r="G5" s="6"/>
      <c r="H5" s="6"/>
      <c r="I5" s="8">
        <v>500.4999999999966</v>
      </c>
      <c r="J5" s="8"/>
      <c r="K5" s="8">
        <v>632.7205882352928</v>
      </c>
      <c r="L5" s="8"/>
      <c r="M5" s="8">
        <v>605.6578947368371</v>
      </c>
      <c r="N5" s="8"/>
      <c r="O5" s="8"/>
      <c r="P5" s="8"/>
      <c r="Q5" s="8"/>
      <c r="R5" s="8">
        <v>656.59375</v>
      </c>
      <c r="S5" s="8"/>
      <c r="T5" s="6">
        <v>300</v>
      </c>
      <c r="U5" s="8"/>
      <c r="V5" s="8"/>
      <c r="W5" s="8"/>
      <c r="X5" s="8"/>
      <c r="Y5" s="8"/>
      <c r="Z5" s="8">
        <v>815.4021739130441</v>
      </c>
      <c r="AA5" s="8"/>
      <c r="AB5" s="8">
        <f>SUM(G5:AA5)</f>
        <v>3510.87440688517</v>
      </c>
      <c r="AC5" s="6">
        <f>COUNT(G5:AA5)</f>
        <v>6</v>
      </c>
      <c r="AD5" s="9">
        <f>AB5</f>
        <v>3510.87440688517</v>
      </c>
    </row>
    <row r="6" spans="1:30" ht="15.75">
      <c r="A6" s="6">
        <v>2</v>
      </c>
      <c r="B6" s="6" t="s">
        <v>7</v>
      </c>
      <c r="C6" s="6" t="s">
        <v>8</v>
      </c>
      <c r="D6" s="6" t="s">
        <v>9</v>
      </c>
      <c r="E6" s="6">
        <v>2000</v>
      </c>
      <c r="F6" s="6" t="s">
        <v>6</v>
      </c>
      <c r="G6" s="6"/>
      <c r="H6" s="8">
        <v>997.1699716713881</v>
      </c>
      <c r="I6" s="8"/>
      <c r="J6" s="8"/>
      <c r="K6" s="8"/>
      <c r="L6" s="8"/>
      <c r="M6" s="8"/>
      <c r="N6" s="8"/>
      <c r="O6" s="8"/>
      <c r="P6" s="8">
        <v>985.0895522388059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>
        <f>SUM(G6:AA6)</f>
        <v>1982.259523910194</v>
      </c>
      <c r="AC6" s="6">
        <f>COUNT(G6:AA6)</f>
        <v>2</v>
      </c>
      <c r="AD6" s="9">
        <f>AB6</f>
        <v>1982.259523910194</v>
      </c>
    </row>
    <row r="7" spans="1:30" ht="15.75">
      <c r="A7" s="6">
        <v>3</v>
      </c>
      <c r="B7" s="6" t="s">
        <v>10</v>
      </c>
      <c r="C7" s="6" t="s">
        <v>11</v>
      </c>
      <c r="D7" s="6"/>
      <c r="E7" s="6">
        <v>1998</v>
      </c>
      <c r="F7" s="6" t="s">
        <v>6</v>
      </c>
      <c r="G7" s="6"/>
      <c r="H7" s="6"/>
      <c r="I7" s="6"/>
      <c r="J7" s="8">
        <v>896.4621848739506</v>
      </c>
      <c r="K7" s="8"/>
      <c r="L7" s="8"/>
      <c r="M7" s="8">
        <v>848.8355263157875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>
        <f>SUM(G7:AA7)</f>
        <v>1745.297711189738</v>
      </c>
      <c r="AC7" s="6">
        <f>COUNT(G7:AA7)</f>
        <v>2</v>
      </c>
      <c r="AD7" s="9">
        <f>AB7</f>
        <v>1745.297711189738</v>
      </c>
    </row>
    <row r="8" spans="1:30" ht="15.75">
      <c r="A8" s="18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5.75">
      <c r="A9" s="6">
        <v>1</v>
      </c>
      <c r="B9" s="7" t="s">
        <v>12</v>
      </c>
      <c r="C9" s="7" t="s">
        <v>13</v>
      </c>
      <c r="D9" s="6" t="s">
        <v>14</v>
      </c>
      <c r="E9" s="7">
        <v>1993</v>
      </c>
      <c r="F9" s="6" t="s">
        <v>15</v>
      </c>
      <c r="G9" s="6"/>
      <c r="H9" s="6"/>
      <c r="I9" s="8">
        <v>775.7346938775495</v>
      </c>
      <c r="J9" s="8"/>
      <c r="K9" s="8">
        <v>543.9347826086947</v>
      </c>
      <c r="L9" s="8"/>
      <c r="M9" s="8">
        <v>812.6874999999976</v>
      </c>
      <c r="N9" s="8">
        <v>487.69230769230717</v>
      </c>
      <c r="O9" s="8"/>
      <c r="P9" s="8"/>
      <c r="Q9" s="8"/>
      <c r="R9" s="8"/>
      <c r="S9" s="8">
        <v>659.9148936170204</v>
      </c>
      <c r="T9" s="6">
        <v>300</v>
      </c>
      <c r="U9" s="8">
        <v>916.75</v>
      </c>
      <c r="V9" s="8">
        <v>947.4210526315785</v>
      </c>
      <c r="W9" s="8"/>
      <c r="X9" s="8"/>
      <c r="Y9" s="8"/>
      <c r="Z9" s="8">
        <v>902.2717391304351</v>
      </c>
      <c r="AA9" s="8"/>
      <c r="AB9" s="8">
        <f>SUM(G9:AA9)</f>
        <v>6346.406969557583</v>
      </c>
      <c r="AC9" s="6">
        <f>COUNT(G9:AA9)</f>
        <v>9</v>
      </c>
      <c r="AD9" s="9">
        <f>AB9</f>
        <v>6346.406969557583</v>
      </c>
    </row>
    <row r="10" spans="1:30" ht="15.75">
      <c r="A10" s="6">
        <v>2</v>
      </c>
      <c r="B10" s="6" t="s">
        <v>16</v>
      </c>
      <c r="C10" s="6" t="s">
        <v>11</v>
      </c>
      <c r="D10" s="6"/>
      <c r="E10" s="6">
        <v>1997</v>
      </c>
      <c r="F10" s="6" t="s">
        <v>15</v>
      </c>
      <c r="G10" s="6"/>
      <c r="H10" s="8">
        <v>992.9249291784703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983.821862348178</v>
      </c>
      <c r="W10" s="8"/>
      <c r="X10" s="8"/>
      <c r="Y10" s="8"/>
      <c r="Z10" s="8"/>
      <c r="AA10" s="8"/>
      <c r="AB10" s="8">
        <f>SUM(G10:AA10)</f>
        <v>1976.7467915266484</v>
      </c>
      <c r="AC10" s="6">
        <f>COUNT(G10:AA10)</f>
        <v>2</v>
      </c>
      <c r="AD10" s="9">
        <f>AB10</f>
        <v>1976.7467915266484</v>
      </c>
    </row>
    <row r="11" spans="1:30" ht="15.75">
      <c r="A11" s="6">
        <v>3</v>
      </c>
      <c r="B11" s="6" t="s">
        <v>17</v>
      </c>
      <c r="C11" s="6" t="s">
        <v>18</v>
      </c>
      <c r="D11" s="6" t="s">
        <v>19</v>
      </c>
      <c r="E11" s="6">
        <v>1996</v>
      </c>
      <c r="F11" s="6" t="s">
        <v>15</v>
      </c>
      <c r="G11" s="6"/>
      <c r="H11" s="8">
        <v>925.004249291785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975.732793522267</v>
      </c>
      <c r="W11" s="8"/>
      <c r="X11" s="8"/>
      <c r="Y11" s="8"/>
      <c r="Z11" s="8"/>
      <c r="AA11" s="8"/>
      <c r="AB11" s="8">
        <f>SUM(G11:AA11)</f>
        <v>1900.737042814052</v>
      </c>
      <c r="AC11" s="6">
        <f>COUNT(G11:AA11)</f>
        <v>2</v>
      </c>
      <c r="AD11" s="9">
        <f>AB11</f>
        <v>1900.737042814052</v>
      </c>
    </row>
    <row r="12" spans="1:30" ht="15.75">
      <c r="A12" s="18">
        <v>25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5.75">
      <c r="A13" s="6">
        <v>1</v>
      </c>
      <c r="B13" s="6" t="s">
        <v>20</v>
      </c>
      <c r="C13" s="6" t="s">
        <v>21</v>
      </c>
      <c r="D13" s="6" t="s">
        <v>22</v>
      </c>
      <c r="E13" s="6">
        <v>1992</v>
      </c>
      <c r="F13" s="6" t="s">
        <v>23</v>
      </c>
      <c r="G13" s="6"/>
      <c r="H13" s="8">
        <v>731.1473087818706</v>
      </c>
      <c r="I13" s="8">
        <v>792.724489795917</v>
      </c>
      <c r="J13" s="8">
        <v>776.1344537815148</v>
      </c>
      <c r="K13" s="8">
        <v>853.0882352941171</v>
      </c>
      <c r="L13" s="8">
        <v>322.10714285714255</v>
      </c>
      <c r="M13" s="8">
        <v>835.6907894736821</v>
      </c>
      <c r="N13" s="8">
        <v>513.3076923076918</v>
      </c>
      <c r="O13" s="11">
        <v>281.96875</v>
      </c>
      <c r="P13" s="8">
        <v>358.8507462686559</v>
      </c>
      <c r="Q13" s="11">
        <v>300</v>
      </c>
      <c r="R13" s="8">
        <v>687.8125</v>
      </c>
      <c r="S13" s="8"/>
      <c r="T13" s="12">
        <v>300</v>
      </c>
      <c r="U13" s="8">
        <v>771.0625</v>
      </c>
      <c r="V13" s="8">
        <v>817.9959514170025</v>
      </c>
      <c r="W13" s="8">
        <v>319.8297872340414</v>
      </c>
      <c r="X13" s="8"/>
      <c r="Y13" s="11">
        <v>1</v>
      </c>
      <c r="Z13" s="8">
        <v>782.8260869565224</v>
      </c>
      <c r="AA13" s="8"/>
      <c r="AB13" s="8">
        <f>SUM(G13:AA13)</f>
        <v>9445.546434168156</v>
      </c>
      <c r="AC13" s="6">
        <f>COUNT(G13:AA13)</f>
        <v>17</v>
      </c>
      <c r="AD13" s="9">
        <f>AB13-Y13-O13-Q13-T13</f>
        <v>8562.577684168156</v>
      </c>
    </row>
    <row r="14" spans="1:31" s="5" customFormat="1" ht="15.75">
      <c r="A14" s="13">
        <v>2</v>
      </c>
      <c r="B14" s="6" t="s">
        <v>24</v>
      </c>
      <c r="C14" s="6" t="s">
        <v>25</v>
      </c>
      <c r="D14" s="7" t="s">
        <v>26</v>
      </c>
      <c r="E14" s="6">
        <v>1991</v>
      </c>
      <c r="F14" s="6" t="s">
        <v>23</v>
      </c>
      <c r="G14" s="6"/>
      <c r="H14" s="8">
        <v>637.7563739376783</v>
      </c>
      <c r="I14" s="8">
        <v>799.5204081632639</v>
      </c>
      <c r="J14" s="8">
        <v>650.2100840336169</v>
      </c>
      <c r="K14" s="8"/>
      <c r="L14" s="8"/>
      <c r="M14" s="8">
        <v>756.8223684210495</v>
      </c>
      <c r="N14" s="8"/>
      <c r="O14" s="8"/>
      <c r="P14" s="8"/>
      <c r="Q14" s="8"/>
      <c r="R14" s="8"/>
      <c r="S14" s="8"/>
      <c r="T14" s="8"/>
      <c r="U14" s="8"/>
      <c r="V14" s="8">
        <v>858.4412955465575</v>
      </c>
      <c r="W14" s="8"/>
      <c r="X14" s="8">
        <v>250.75</v>
      </c>
      <c r="Y14" s="8"/>
      <c r="Z14" s="8">
        <v>674.2391304347836</v>
      </c>
      <c r="AA14" s="8"/>
      <c r="AB14" s="8">
        <f>SUM(G14:AA14)</f>
        <v>4627.73966053695</v>
      </c>
      <c r="AC14" s="6">
        <f>COUNT(G14:AA14)</f>
        <v>7</v>
      </c>
      <c r="AD14" s="9">
        <f>AB14</f>
        <v>4627.73966053695</v>
      </c>
      <c r="AE14" s="1"/>
    </row>
    <row r="15" spans="1:31" s="5" customFormat="1" ht="15.75">
      <c r="A15" s="13">
        <v>3</v>
      </c>
      <c r="B15" s="6" t="s">
        <v>27</v>
      </c>
      <c r="C15" s="6" t="s">
        <v>28</v>
      </c>
      <c r="D15" s="6" t="s">
        <v>29</v>
      </c>
      <c r="E15" s="6">
        <v>1989</v>
      </c>
      <c r="F15" s="6" t="s">
        <v>23</v>
      </c>
      <c r="G15" s="6"/>
      <c r="H15" s="8">
        <v>995.7549575070822</v>
      </c>
      <c r="I15" s="8">
        <v>986.408163265306</v>
      </c>
      <c r="J15" s="8"/>
      <c r="K15" s="8">
        <v>1000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>
        <f>SUM(G15:AA15)</f>
        <v>2982.163120772388</v>
      </c>
      <c r="AC15" s="6">
        <f>COUNT(G15:AA15)</f>
        <v>3</v>
      </c>
      <c r="AD15" s="9">
        <f>AB15</f>
        <v>2982.163120772388</v>
      </c>
      <c r="AE15" s="1"/>
    </row>
    <row r="16" spans="1:30" ht="15.75">
      <c r="A16" s="18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5.75">
      <c r="A17" s="6">
        <v>1</v>
      </c>
      <c r="B17" s="6" t="s">
        <v>30</v>
      </c>
      <c r="C17" s="6" t="s">
        <v>31</v>
      </c>
      <c r="D17" s="6" t="s">
        <v>22</v>
      </c>
      <c r="E17" s="6">
        <v>1987</v>
      </c>
      <c r="F17" s="6" t="s">
        <v>32</v>
      </c>
      <c r="G17" s="6"/>
      <c r="H17" s="8">
        <v>963.2096317280455</v>
      </c>
      <c r="I17" s="8"/>
      <c r="J17" s="8"/>
      <c r="K17" s="8">
        <v>809.0147058823522</v>
      </c>
      <c r="L17" s="8"/>
      <c r="M17" s="8">
        <v>694.3848684210487</v>
      </c>
      <c r="N17" s="8"/>
      <c r="O17" s="8"/>
      <c r="P17" s="8"/>
      <c r="Q17" s="8"/>
      <c r="R17" s="8"/>
      <c r="S17" s="8"/>
      <c r="T17" s="8"/>
      <c r="U17" s="8">
        <v>750.25</v>
      </c>
      <c r="V17" s="8">
        <v>911.020242914979</v>
      </c>
      <c r="W17" s="8">
        <v>171.04255319148825</v>
      </c>
      <c r="X17" s="8"/>
      <c r="Y17" s="8"/>
      <c r="Z17" s="8"/>
      <c r="AA17" s="8"/>
      <c r="AB17" s="8">
        <f>SUM(G17:AA17)</f>
        <v>4298.922002137913</v>
      </c>
      <c r="AC17" s="6">
        <f>COUNT(G17:AA17)</f>
        <v>6</v>
      </c>
      <c r="AD17" s="9">
        <f>AB17</f>
        <v>4298.922002137913</v>
      </c>
    </row>
    <row r="18" spans="1:30" ht="15.75">
      <c r="A18" s="6">
        <v>2</v>
      </c>
      <c r="B18" s="6" t="s">
        <v>33</v>
      </c>
      <c r="C18" s="6" t="s">
        <v>34</v>
      </c>
      <c r="D18" s="7" t="s">
        <v>35</v>
      </c>
      <c r="E18" s="6">
        <v>1986</v>
      </c>
      <c r="F18" s="6" t="s">
        <v>32</v>
      </c>
      <c r="G18" s="6"/>
      <c r="H18" s="6"/>
      <c r="I18" s="8">
        <v>877.6734693877543</v>
      </c>
      <c r="J18" s="8">
        <v>935.6386554621855</v>
      </c>
      <c r="K18" s="8"/>
      <c r="L18" s="8"/>
      <c r="M18" s="8">
        <v>911.2730263157883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>
        <f>SUM(G18:AA18)</f>
        <v>2724.585151165728</v>
      </c>
      <c r="AC18" s="6">
        <f>COUNT(G18:AA18)</f>
        <v>3</v>
      </c>
      <c r="AD18" s="9">
        <f>AB18</f>
        <v>2724.585151165728</v>
      </c>
    </row>
    <row r="19" spans="1:30" ht="15.75">
      <c r="A19" s="6">
        <v>3</v>
      </c>
      <c r="B19" s="7" t="s">
        <v>36</v>
      </c>
      <c r="C19" s="7" t="s">
        <v>37</v>
      </c>
      <c r="D19" s="7" t="s">
        <v>38</v>
      </c>
      <c r="E19" s="7">
        <v>1984</v>
      </c>
      <c r="F19" s="6" t="s">
        <v>32</v>
      </c>
      <c r="G19" s="6"/>
      <c r="H19" s="6"/>
      <c r="I19" s="8">
        <v>595.6428571428544</v>
      </c>
      <c r="J19" s="8"/>
      <c r="K19" s="8"/>
      <c r="L19" s="8"/>
      <c r="M19" s="8">
        <v>776.5394736842077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v>761.1086956521747</v>
      </c>
      <c r="AA19" s="8"/>
      <c r="AB19" s="8">
        <f>SUM(G19:AA19)</f>
        <v>2133.2910264792367</v>
      </c>
      <c r="AC19" s="6">
        <f>COUNT(G19:AA19)</f>
        <v>3</v>
      </c>
      <c r="AD19" s="9">
        <f>AB19</f>
        <v>2133.2910264792367</v>
      </c>
    </row>
    <row r="20" spans="1:30" ht="15.75">
      <c r="A20" s="18">
        <v>35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5.75">
      <c r="A21" s="6">
        <v>1</v>
      </c>
      <c r="B21" s="6" t="s">
        <v>39</v>
      </c>
      <c r="C21" s="6" t="s">
        <v>40</v>
      </c>
      <c r="D21" s="6" t="s">
        <v>41</v>
      </c>
      <c r="E21" s="6">
        <v>1981</v>
      </c>
      <c r="F21" s="6" t="s">
        <v>42</v>
      </c>
      <c r="G21" s="6"/>
      <c r="H21" s="6"/>
      <c r="I21" s="6"/>
      <c r="J21" s="6"/>
      <c r="K21" s="6"/>
      <c r="L21" s="6"/>
      <c r="M21" s="6"/>
      <c r="N21" s="8">
        <v>948.7692307692307</v>
      </c>
      <c r="O21" s="6"/>
      <c r="P21" s="6"/>
      <c r="Q21" s="6"/>
      <c r="R21" s="8">
        <v>1000</v>
      </c>
      <c r="S21" s="6"/>
      <c r="T21" s="6"/>
      <c r="U21" s="6"/>
      <c r="V21" s="6"/>
      <c r="W21" s="6"/>
      <c r="X21" s="8">
        <v>916.75</v>
      </c>
      <c r="Y21" s="6"/>
      <c r="Z21" s="6"/>
      <c r="AA21" s="6"/>
      <c r="AB21" s="8">
        <f>SUM(G21:AA21)</f>
        <v>2865.5192307692305</v>
      </c>
      <c r="AC21" s="6">
        <f>COUNT(G21:AA21)</f>
        <v>3</v>
      </c>
      <c r="AD21" s="9">
        <f>AB21</f>
        <v>2865.5192307692305</v>
      </c>
    </row>
    <row r="22" spans="1:30" ht="15.75">
      <c r="A22" s="6">
        <v>2</v>
      </c>
      <c r="B22" s="6" t="s">
        <v>43</v>
      </c>
      <c r="C22" s="6" t="s">
        <v>44</v>
      </c>
      <c r="D22" s="6" t="s">
        <v>45</v>
      </c>
      <c r="E22" s="6">
        <v>1979</v>
      </c>
      <c r="F22" s="6" t="s">
        <v>42</v>
      </c>
      <c r="G22" s="6"/>
      <c r="H22" s="6"/>
      <c r="I22" s="6"/>
      <c r="J22" s="6"/>
      <c r="K22" s="6"/>
      <c r="L22" s="6"/>
      <c r="M22" s="8">
        <v>983.5690789473682</v>
      </c>
      <c r="N22" s="8"/>
      <c r="O22" s="8"/>
      <c r="P22" s="8">
        <v>962.3018867924529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f>SUM(G22:AA22)</f>
        <v>1945.8709657398213</v>
      </c>
      <c r="AC22" s="6">
        <f>COUNT(G22:AA22)</f>
        <v>2</v>
      </c>
      <c r="AD22" s="9">
        <f>AB22</f>
        <v>1945.8709657398213</v>
      </c>
    </row>
    <row r="23" spans="1:30" ht="15.75">
      <c r="A23" s="6">
        <v>3</v>
      </c>
      <c r="B23" s="6" t="s">
        <v>46</v>
      </c>
      <c r="C23" s="6" t="s">
        <v>47</v>
      </c>
      <c r="D23" s="6"/>
      <c r="E23" s="6">
        <v>1982</v>
      </c>
      <c r="F23" s="6" t="s">
        <v>42</v>
      </c>
      <c r="G23" s="6"/>
      <c r="H23" s="6"/>
      <c r="I23" s="6"/>
      <c r="J23" s="6"/>
      <c r="K23" s="6"/>
      <c r="L23" s="6"/>
      <c r="M23" s="6"/>
      <c r="N23" s="6"/>
      <c r="O23" s="8">
        <v>781.46875</v>
      </c>
      <c r="P23" s="8"/>
      <c r="Q23" s="8"/>
      <c r="R23" s="8"/>
      <c r="S23" s="8"/>
      <c r="T23" s="8"/>
      <c r="U23" s="8"/>
      <c r="V23" s="8">
        <v>971.6882591093115</v>
      </c>
      <c r="W23" s="8"/>
      <c r="X23" s="8"/>
      <c r="Y23" s="8"/>
      <c r="Z23" s="8"/>
      <c r="AA23" s="8"/>
      <c r="AB23" s="8">
        <f>SUM(G23:AA23)</f>
        <v>1753.1570091093115</v>
      </c>
      <c r="AC23" s="6">
        <f>COUNT(G23:AA23)</f>
        <v>2</v>
      </c>
      <c r="AD23" s="9">
        <f>AB23</f>
        <v>1753.1570091093115</v>
      </c>
    </row>
    <row r="24" spans="1:30" ht="15.75">
      <c r="A24" s="18">
        <v>40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5.75">
      <c r="A25" s="6">
        <v>1</v>
      </c>
      <c r="B25" s="6" t="s">
        <v>48</v>
      </c>
      <c r="C25" s="6" t="s">
        <v>49</v>
      </c>
      <c r="D25" s="7" t="s">
        <v>50</v>
      </c>
      <c r="E25" s="6">
        <v>1976</v>
      </c>
      <c r="F25" s="6" t="s">
        <v>51</v>
      </c>
      <c r="G25" s="6">
        <v>667</v>
      </c>
      <c r="H25" s="8">
        <v>842.9334277620402</v>
      </c>
      <c r="I25" s="8">
        <v>884.4693877551013</v>
      </c>
      <c r="J25" s="8"/>
      <c r="K25" s="8">
        <v>652.5217391304341</v>
      </c>
      <c r="L25" s="8"/>
      <c r="M25" s="8">
        <v>921.1315789473674</v>
      </c>
      <c r="N25" s="8">
        <v>743.8461538461536</v>
      </c>
      <c r="O25" s="11">
        <v>32.21875</v>
      </c>
      <c r="P25" s="8">
        <v>806.1641791044772</v>
      </c>
      <c r="Q25" s="8"/>
      <c r="R25" s="8">
        <v>875.125</v>
      </c>
      <c r="S25" s="8"/>
      <c r="T25" s="12">
        <v>300</v>
      </c>
      <c r="U25" s="8">
        <v>729.4375</v>
      </c>
      <c r="V25" s="8">
        <v>959.554655870445</v>
      </c>
      <c r="W25" s="8"/>
      <c r="X25" s="8">
        <v>445</v>
      </c>
      <c r="Y25" s="8">
        <v>875.125</v>
      </c>
      <c r="Z25" s="8">
        <v>978.2826086956522</v>
      </c>
      <c r="AA25" s="8"/>
      <c r="AB25" s="8">
        <f>SUM(G25:AA25)</f>
        <v>10712.80998111167</v>
      </c>
      <c r="AC25" s="6">
        <f>COUNT(G25:AA25)</f>
        <v>15</v>
      </c>
      <c r="AD25" s="9">
        <f>AB25-O25-T25</f>
        <v>10380.59123111167</v>
      </c>
    </row>
    <row r="26" spans="1:30" ht="15.75">
      <c r="A26" s="6">
        <v>2</v>
      </c>
      <c r="B26" s="7" t="s">
        <v>52</v>
      </c>
      <c r="C26" s="7" t="s">
        <v>53</v>
      </c>
      <c r="D26" s="6" t="s">
        <v>54</v>
      </c>
      <c r="E26" s="7">
        <v>1977</v>
      </c>
      <c r="F26" s="6" t="s">
        <v>51</v>
      </c>
      <c r="G26" s="6"/>
      <c r="H26" s="6"/>
      <c r="I26" s="8">
        <v>949.0306122448976</v>
      </c>
      <c r="J26" s="8"/>
      <c r="K26" s="8">
        <v>934.8478260869564</v>
      </c>
      <c r="L26" s="8"/>
      <c r="M26" s="8"/>
      <c r="N26" s="8"/>
      <c r="O26" s="8">
        <v>843.90625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f>SUM(G26:AA26)</f>
        <v>2727.784688331854</v>
      </c>
      <c r="AC26" s="6">
        <f>COUNT(G26:AA26)</f>
        <v>3</v>
      </c>
      <c r="AD26" s="9">
        <f>AB26</f>
        <v>2727.784688331854</v>
      </c>
    </row>
    <row r="27" spans="1:30" ht="15.75">
      <c r="A27" s="6">
        <v>3</v>
      </c>
      <c r="B27" s="6" t="s">
        <v>55</v>
      </c>
      <c r="C27" s="6" t="s">
        <v>56</v>
      </c>
      <c r="D27" s="6" t="s">
        <v>57</v>
      </c>
      <c r="E27" s="6">
        <v>1973</v>
      </c>
      <c r="F27" s="6" t="s">
        <v>51</v>
      </c>
      <c r="G27" s="6"/>
      <c r="H27" s="6"/>
      <c r="I27" s="6"/>
      <c r="J27" s="8">
        <v>283.63025210084743</v>
      </c>
      <c r="K27" s="8"/>
      <c r="L27" s="8"/>
      <c r="M27" s="8"/>
      <c r="N27" s="8"/>
      <c r="O27" s="8"/>
      <c r="P27" s="8">
        <v>373.7611940298499</v>
      </c>
      <c r="Q27" s="8"/>
      <c r="R27" s="8"/>
      <c r="S27" s="8"/>
      <c r="T27" s="8"/>
      <c r="U27" s="8"/>
      <c r="V27" s="8">
        <v>741.149797570848</v>
      </c>
      <c r="W27" s="8"/>
      <c r="X27" s="8"/>
      <c r="Y27" s="8"/>
      <c r="Z27" s="8">
        <v>576.5108695652187</v>
      </c>
      <c r="AA27" s="8"/>
      <c r="AB27" s="8">
        <f>SUM(G27:AA27)</f>
        <v>1975.052113266764</v>
      </c>
      <c r="AC27" s="6">
        <f>COUNT(G27:AA27)</f>
        <v>4</v>
      </c>
      <c r="AD27" s="9">
        <f>AB27</f>
        <v>1975.052113266764</v>
      </c>
    </row>
    <row r="28" spans="1:30" ht="15.75">
      <c r="A28" s="18">
        <v>45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ht="15.75">
      <c r="A29" s="6">
        <v>1</v>
      </c>
      <c r="B29" s="6" t="s">
        <v>58</v>
      </c>
      <c r="C29" s="6" t="s">
        <v>59</v>
      </c>
      <c r="D29" s="7" t="s">
        <v>60</v>
      </c>
      <c r="E29" s="6">
        <v>1970</v>
      </c>
      <c r="F29" s="6" t="s">
        <v>61</v>
      </c>
      <c r="G29" s="6"/>
      <c r="H29" s="8">
        <v>810.3881019830035</v>
      </c>
      <c r="I29" s="8">
        <v>864.0816326530603</v>
      </c>
      <c r="J29" s="8">
        <v>885.2689075630263</v>
      </c>
      <c r="K29" s="8">
        <v>926.5441176470586</v>
      </c>
      <c r="L29" s="8">
        <v>571.8571428571427</v>
      </c>
      <c r="M29" s="8">
        <v>884.9835526315775</v>
      </c>
      <c r="N29" s="8"/>
      <c r="O29" s="8">
        <v>562.9375</v>
      </c>
      <c r="P29" s="8"/>
      <c r="Q29" s="8"/>
      <c r="R29" s="8"/>
      <c r="S29" s="8">
        <v>681.1702127659566</v>
      </c>
      <c r="T29" s="6">
        <v>300</v>
      </c>
      <c r="U29" s="8"/>
      <c r="V29" s="8">
        <v>939.3319838056675</v>
      </c>
      <c r="W29" s="8">
        <v>553.6382978723393</v>
      </c>
      <c r="X29" s="8"/>
      <c r="Y29" s="8"/>
      <c r="Z29" s="8">
        <v>880.5543478260873</v>
      </c>
      <c r="AA29" s="6">
        <v>667</v>
      </c>
      <c r="AB29" s="8">
        <f>SUM(G29:AA29)</f>
        <v>9527.75579760492</v>
      </c>
      <c r="AC29" s="6">
        <f>COUNT(G29:AA29)</f>
        <v>13</v>
      </c>
      <c r="AD29" s="9">
        <f>AB29</f>
        <v>9527.75579760492</v>
      </c>
    </row>
    <row r="30" spans="1:30" ht="15.75">
      <c r="A30" s="6">
        <v>2</v>
      </c>
      <c r="B30" s="6" t="s">
        <v>3</v>
      </c>
      <c r="C30" s="6" t="s">
        <v>49</v>
      </c>
      <c r="D30" s="6" t="s">
        <v>5</v>
      </c>
      <c r="E30" s="6">
        <v>1968</v>
      </c>
      <c r="F30" s="6" t="s">
        <v>61</v>
      </c>
      <c r="G30" s="6"/>
      <c r="H30" s="8">
        <v>808.9730878186975</v>
      </c>
      <c r="I30" s="8">
        <v>840.2959183673458</v>
      </c>
      <c r="J30" s="8"/>
      <c r="K30" s="8">
        <v>897.161764705882</v>
      </c>
      <c r="L30" s="8"/>
      <c r="M30" s="8">
        <v>842.2631578947348</v>
      </c>
      <c r="N30" s="8"/>
      <c r="O30" s="8">
        <v>375.625</v>
      </c>
      <c r="P30" s="8">
        <v>448.3134328358199</v>
      </c>
      <c r="Q30" s="8"/>
      <c r="R30" s="8">
        <v>781.46875</v>
      </c>
      <c r="S30" s="8"/>
      <c r="T30" s="6">
        <v>300</v>
      </c>
      <c r="U30" s="8">
        <v>937.5625</v>
      </c>
      <c r="V30" s="8">
        <v>890.7975708502015</v>
      </c>
      <c r="W30" s="8"/>
      <c r="X30" s="8"/>
      <c r="Y30" s="8"/>
      <c r="Z30" s="8">
        <v>804.5434782608702</v>
      </c>
      <c r="AA30" s="8"/>
      <c r="AB30" s="8">
        <f>SUM(G30:AA30)</f>
        <v>7927.004660733552</v>
      </c>
      <c r="AC30" s="6">
        <f>COUNT(G30:AA30)</f>
        <v>11</v>
      </c>
      <c r="AD30" s="9">
        <f>AB30</f>
        <v>7927.004660733552</v>
      </c>
    </row>
    <row r="31" spans="1:30" ht="15.75">
      <c r="A31" s="6">
        <v>3</v>
      </c>
      <c r="B31" s="6" t="s">
        <v>62</v>
      </c>
      <c r="C31" s="6" t="s">
        <v>63</v>
      </c>
      <c r="D31" s="6" t="s">
        <v>64</v>
      </c>
      <c r="E31" s="6">
        <v>1972</v>
      </c>
      <c r="F31" s="6" t="s">
        <v>61</v>
      </c>
      <c r="G31" s="6">
        <v>1000</v>
      </c>
      <c r="H31" s="6"/>
      <c r="I31" s="8">
        <v>979.612244897959</v>
      </c>
      <c r="J31" s="8"/>
      <c r="K31" s="8"/>
      <c r="L31" s="8"/>
      <c r="M31" s="8">
        <v>986.8552631578946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>
        <v>1000</v>
      </c>
      <c r="AA31" s="6">
        <v>889</v>
      </c>
      <c r="AB31" s="8">
        <f>SUM(G31:AA31)</f>
        <v>4855.467508055854</v>
      </c>
      <c r="AC31" s="6">
        <f>COUNT(G31:AA31)</f>
        <v>5</v>
      </c>
      <c r="AD31" s="9">
        <f>AB31</f>
        <v>4855.467508055854</v>
      </c>
    </row>
    <row r="32" spans="1:30" ht="15.75">
      <c r="A32" s="18">
        <v>50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0" ht="15.75">
      <c r="A33" s="6">
        <v>1</v>
      </c>
      <c r="B33" s="6" t="s">
        <v>65</v>
      </c>
      <c r="C33" s="6" t="s">
        <v>66</v>
      </c>
      <c r="D33" s="6" t="s">
        <v>67</v>
      </c>
      <c r="E33" s="6">
        <v>1967</v>
      </c>
      <c r="F33" s="6" t="s">
        <v>68</v>
      </c>
      <c r="G33" s="6">
        <v>445</v>
      </c>
      <c r="H33" s="8">
        <v>892.4589235127482</v>
      </c>
      <c r="I33" s="8">
        <v>898.0612244897952</v>
      </c>
      <c r="J33" s="8">
        <v>932.8403361344544</v>
      </c>
      <c r="K33" s="8">
        <v>955.9264705882351</v>
      </c>
      <c r="L33" s="8"/>
      <c r="M33" s="8">
        <v>888.2697368421038</v>
      </c>
      <c r="N33" s="8">
        <v>641.384615384615</v>
      </c>
      <c r="O33" s="8"/>
      <c r="P33" s="8">
        <v>835.9850746268653</v>
      </c>
      <c r="Q33" s="8"/>
      <c r="R33" s="8">
        <v>843.90625</v>
      </c>
      <c r="S33" s="8"/>
      <c r="T33" s="12">
        <v>300</v>
      </c>
      <c r="U33" s="8">
        <v>604.5625</v>
      </c>
      <c r="V33" s="8"/>
      <c r="W33" s="8">
        <v>511.1276595744669</v>
      </c>
      <c r="X33" s="8"/>
      <c r="Y33" s="8"/>
      <c r="Z33" s="8">
        <v>891.4130434782612</v>
      </c>
      <c r="AA33" s="6">
        <v>556</v>
      </c>
      <c r="AB33" s="8">
        <f>SUM(G33:AA33)</f>
        <v>10196.935834631548</v>
      </c>
      <c r="AC33" s="6">
        <f>COUNT(G33:AA33)</f>
        <v>14</v>
      </c>
      <c r="AD33" s="9">
        <f>AB33-T33</f>
        <v>9896.935834631548</v>
      </c>
    </row>
    <row r="34" spans="1:30" ht="15.75">
      <c r="A34" s="6">
        <v>2</v>
      </c>
      <c r="B34" s="7" t="s">
        <v>69</v>
      </c>
      <c r="C34" s="7" t="s">
        <v>70</v>
      </c>
      <c r="D34" s="7" t="s">
        <v>14</v>
      </c>
      <c r="E34" s="7">
        <v>1964</v>
      </c>
      <c r="F34" s="6" t="s">
        <v>68</v>
      </c>
      <c r="G34" s="6"/>
      <c r="H34" s="6"/>
      <c r="I34" s="8">
        <v>938.8367346938771</v>
      </c>
      <c r="J34" s="8"/>
      <c r="K34" s="8">
        <v>956.5652173913043</v>
      </c>
      <c r="L34" s="8"/>
      <c r="M34" s="8">
        <v>960.5657894736837</v>
      </c>
      <c r="N34" s="8">
        <v>871.9230769230768</v>
      </c>
      <c r="O34" s="8"/>
      <c r="P34" s="8"/>
      <c r="Q34" s="8"/>
      <c r="R34" s="8"/>
      <c r="S34" s="8">
        <v>872.4680851063827</v>
      </c>
      <c r="T34" s="8"/>
      <c r="U34" s="8">
        <v>854.3125</v>
      </c>
      <c r="V34" s="8"/>
      <c r="W34" s="8"/>
      <c r="X34" s="8"/>
      <c r="Y34" s="8"/>
      <c r="Z34" s="8"/>
      <c r="AA34" s="8"/>
      <c r="AB34" s="8">
        <f>SUM(G34:AA34)</f>
        <v>5454.671403588324</v>
      </c>
      <c r="AC34" s="6">
        <f>COUNT(G34:AA34)</f>
        <v>6</v>
      </c>
      <c r="AD34" s="9">
        <f>AB34</f>
        <v>5454.671403588324</v>
      </c>
    </row>
    <row r="35" spans="1:30" ht="15.75">
      <c r="A35" s="6">
        <v>3</v>
      </c>
      <c r="B35" s="6" t="s">
        <v>71</v>
      </c>
      <c r="C35" s="6" t="s">
        <v>72</v>
      </c>
      <c r="D35" s="6" t="s">
        <v>73</v>
      </c>
      <c r="E35" s="6">
        <v>1967</v>
      </c>
      <c r="F35" s="6" t="s">
        <v>68</v>
      </c>
      <c r="G35" s="6"/>
      <c r="H35" s="6"/>
      <c r="I35" s="6"/>
      <c r="J35" s="6"/>
      <c r="K35" s="6"/>
      <c r="L35" s="6"/>
      <c r="M35" s="8">
        <v>967.1381578947364</v>
      </c>
      <c r="N35" s="8">
        <v>897.5384615384614</v>
      </c>
      <c r="O35" s="8">
        <v>906.34375</v>
      </c>
      <c r="P35" s="8">
        <v>955.2686567164178</v>
      </c>
      <c r="Q35" s="8"/>
      <c r="R35" s="8"/>
      <c r="S35" s="8">
        <v>714.5714285714284</v>
      </c>
      <c r="T35" s="8"/>
      <c r="U35" s="8"/>
      <c r="V35" s="8"/>
      <c r="W35" s="8"/>
      <c r="X35" s="8">
        <v>667</v>
      </c>
      <c r="Y35" s="8"/>
      <c r="Z35" s="8"/>
      <c r="AA35" s="8"/>
      <c r="AB35" s="8">
        <f>SUM(G35:AA35)</f>
        <v>5107.860454721043</v>
      </c>
      <c r="AC35" s="6">
        <f>COUNT(G35:AA35)</f>
        <v>6</v>
      </c>
      <c r="AD35" s="9">
        <f>AB35</f>
        <v>5107.860454721043</v>
      </c>
    </row>
    <row r="36" spans="1:30" ht="15.75">
      <c r="A36" s="18">
        <v>55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ht="15.75">
      <c r="A37" s="6">
        <v>1</v>
      </c>
      <c r="B37" s="6" t="s">
        <v>74</v>
      </c>
      <c r="C37" s="6" t="s">
        <v>75</v>
      </c>
      <c r="D37" s="6" t="s">
        <v>60</v>
      </c>
      <c r="E37" s="6">
        <v>1960</v>
      </c>
      <c r="F37" s="6" t="s">
        <v>76</v>
      </c>
      <c r="G37" s="6">
        <v>889</v>
      </c>
      <c r="H37" s="8">
        <v>930.6643059490087</v>
      </c>
      <c r="I37" s="8"/>
      <c r="J37" s="8"/>
      <c r="K37" s="8">
        <v>985.3088235294117</v>
      </c>
      <c r="L37" s="8">
        <v>821.6071428571428</v>
      </c>
      <c r="M37" s="8">
        <v>944.1348684210519</v>
      </c>
      <c r="N37" s="8">
        <v>846.3076923076922</v>
      </c>
      <c r="O37" s="8">
        <v>750.25</v>
      </c>
      <c r="P37" s="8"/>
      <c r="Q37" s="8"/>
      <c r="R37" s="8"/>
      <c r="S37" s="8">
        <v>829.9574468085102</v>
      </c>
      <c r="T37" s="12">
        <v>300</v>
      </c>
      <c r="U37" s="8">
        <v>542.125</v>
      </c>
      <c r="V37" s="8">
        <v>963.5991902834005</v>
      </c>
      <c r="W37" s="8">
        <v>851.2127659574464</v>
      </c>
      <c r="X37" s="8">
        <v>694.75</v>
      </c>
      <c r="Y37" s="8"/>
      <c r="Z37" s="8">
        <v>967.4239130434784</v>
      </c>
      <c r="AA37" s="8"/>
      <c r="AB37" s="8">
        <f>SUM(G37:AA37)</f>
        <v>11316.341149157144</v>
      </c>
      <c r="AC37" s="6">
        <f>COUNT(G37:AA37)</f>
        <v>14</v>
      </c>
      <c r="AD37" s="9">
        <f>AB37-T37</f>
        <v>11016.341149157144</v>
      </c>
    </row>
    <row r="38" spans="1:30" ht="15.75">
      <c r="A38" s="6">
        <v>2</v>
      </c>
      <c r="B38" s="6" t="s">
        <v>77</v>
      </c>
      <c r="C38" s="6" t="s">
        <v>78</v>
      </c>
      <c r="D38" s="6" t="s">
        <v>60</v>
      </c>
      <c r="E38" s="6">
        <v>1962</v>
      </c>
      <c r="F38" s="6" t="s">
        <v>76</v>
      </c>
      <c r="G38" s="6">
        <v>556</v>
      </c>
      <c r="H38" s="8">
        <v>905.1940509915017</v>
      </c>
      <c r="I38" s="8"/>
      <c r="J38" s="8"/>
      <c r="K38" s="8">
        <v>970.6176470588234</v>
      </c>
      <c r="L38" s="8"/>
      <c r="M38" s="8"/>
      <c r="N38" s="8"/>
      <c r="O38" s="8"/>
      <c r="P38" s="8"/>
      <c r="Q38" s="8"/>
      <c r="R38" s="8">
        <v>812.6875</v>
      </c>
      <c r="S38" s="8"/>
      <c r="T38" s="6">
        <v>300</v>
      </c>
      <c r="U38" s="8">
        <v>1000</v>
      </c>
      <c r="V38" s="8"/>
      <c r="W38" s="8"/>
      <c r="X38" s="8"/>
      <c r="Y38" s="8"/>
      <c r="Z38" s="8">
        <v>934.8478260869567</v>
      </c>
      <c r="AA38" s="8"/>
      <c r="AB38" s="8">
        <f>SUM(G38:AA38)</f>
        <v>5479.3470241372825</v>
      </c>
      <c r="AC38" s="6">
        <f>COUNT(G38:AA38)</f>
        <v>7</v>
      </c>
      <c r="AD38" s="9">
        <f>AB38</f>
        <v>5479.3470241372825</v>
      </c>
    </row>
    <row r="39" spans="1:30" s="5" customFormat="1" ht="15.75">
      <c r="A39" s="13">
        <v>3</v>
      </c>
      <c r="B39" s="6" t="s">
        <v>79</v>
      </c>
      <c r="C39" s="6" t="s">
        <v>80</v>
      </c>
      <c r="D39" s="7" t="s">
        <v>64</v>
      </c>
      <c r="E39" s="6">
        <v>1960</v>
      </c>
      <c r="F39" s="6" t="s">
        <v>76</v>
      </c>
      <c r="G39" s="6">
        <v>334</v>
      </c>
      <c r="H39" s="6"/>
      <c r="I39" s="8">
        <v>833.4999999999989</v>
      </c>
      <c r="J39" s="8">
        <v>820.9075630252119</v>
      </c>
      <c r="K39" s="8"/>
      <c r="L39" s="8"/>
      <c r="M39" s="8">
        <v>789.6842105263131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6">
        <v>445</v>
      </c>
      <c r="AB39" s="8">
        <f>SUM(G39:AA39)</f>
        <v>3223.091773551524</v>
      </c>
      <c r="AC39" s="6">
        <f>COUNT(G39:AA39)</f>
        <v>5</v>
      </c>
      <c r="AD39" s="9">
        <f>AB39</f>
        <v>3223.091773551524</v>
      </c>
    </row>
    <row r="40" spans="1:30" ht="15.75">
      <c r="A40" s="18">
        <v>60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1:30" ht="15.75">
      <c r="A41" s="6">
        <v>1</v>
      </c>
      <c r="B41" s="7" t="s">
        <v>81</v>
      </c>
      <c r="C41" s="7" t="s">
        <v>82</v>
      </c>
      <c r="D41" s="6" t="s">
        <v>14</v>
      </c>
      <c r="E41" s="7">
        <v>1955</v>
      </c>
      <c r="F41" s="6" t="s">
        <v>83</v>
      </c>
      <c r="G41" s="6"/>
      <c r="H41" s="6"/>
      <c r="I41" s="8">
        <v>357.7857142857099</v>
      </c>
      <c r="J41" s="8"/>
      <c r="K41" s="8">
        <v>485.80882352941</v>
      </c>
      <c r="L41" s="8"/>
      <c r="M41" s="8">
        <v>323.0460526315736</v>
      </c>
      <c r="N41" s="8">
        <v>154.69230769230694</v>
      </c>
      <c r="O41" s="8"/>
      <c r="P41" s="8"/>
      <c r="Q41" s="8"/>
      <c r="R41" s="8"/>
      <c r="S41" s="8">
        <v>277.3191489361691</v>
      </c>
      <c r="T41" s="6">
        <v>300</v>
      </c>
      <c r="U41" s="8">
        <v>438.0625</v>
      </c>
      <c r="V41" s="8">
        <v>542.9676113360285</v>
      </c>
      <c r="W41" s="8"/>
      <c r="X41" s="8"/>
      <c r="Y41" s="8"/>
      <c r="Z41" s="8">
        <v>457.06521739130574</v>
      </c>
      <c r="AA41" s="8"/>
      <c r="AB41" s="8">
        <f>SUM(G41:AA41)</f>
        <v>3336.7473758025035</v>
      </c>
      <c r="AC41" s="6">
        <f>COUNT(G41:AA41)</f>
        <v>9</v>
      </c>
      <c r="AD41" s="9">
        <f>AB41</f>
        <v>3336.7473758025035</v>
      </c>
    </row>
    <row r="42" spans="1:30" ht="15.75">
      <c r="A42" s="6">
        <v>2</v>
      </c>
      <c r="B42" s="6" t="s">
        <v>84</v>
      </c>
      <c r="C42" s="6" t="s">
        <v>85</v>
      </c>
      <c r="D42" s="6"/>
      <c r="E42" s="6">
        <v>1953</v>
      </c>
      <c r="F42" s="6" t="s">
        <v>83</v>
      </c>
      <c r="G42" s="6"/>
      <c r="H42" s="6"/>
      <c r="I42" s="6"/>
      <c r="J42" s="8">
        <v>669.7983193277344</v>
      </c>
      <c r="K42" s="8">
        <v>823.7058823529405</v>
      </c>
      <c r="L42" s="8"/>
      <c r="M42" s="8">
        <v>838.9769736842085</v>
      </c>
      <c r="N42" s="8">
        <v>666.9999999999997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>
        <f>SUM(G42:AA42)</f>
        <v>2999.481175364883</v>
      </c>
      <c r="AC42" s="6">
        <f>COUNT(G42:AA42)</f>
        <v>4</v>
      </c>
      <c r="AD42" s="9">
        <f>AB42</f>
        <v>2999.481175364883</v>
      </c>
    </row>
    <row r="43" spans="1:30" ht="15.75">
      <c r="A43" s="6">
        <v>3</v>
      </c>
      <c r="B43" s="6" t="s">
        <v>86</v>
      </c>
      <c r="C43" s="6" t="s">
        <v>87</v>
      </c>
      <c r="D43" s="7" t="s">
        <v>88</v>
      </c>
      <c r="E43" s="6">
        <v>1956</v>
      </c>
      <c r="F43" s="6" t="s">
        <v>83</v>
      </c>
      <c r="G43" s="6"/>
      <c r="H43" s="8">
        <v>951.8895184135979</v>
      </c>
      <c r="I43" s="8">
        <v>952.4285714285711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>
        <f>SUM(G43:AA43)</f>
        <v>1904.318089842169</v>
      </c>
      <c r="AC43" s="6">
        <f>COUNT(G43:AA43)</f>
        <v>2</v>
      </c>
      <c r="AD43" s="9">
        <f>AB43</f>
        <v>1904.318089842169</v>
      </c>
    </row>
    <row r="44" spans="1:30" ht="15.75">
      <c r="A44" s="18">
        <v>65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ht="15.75">
      <c r="A45" s="6">
        <v>1</v>
      </c>
      <c r="B45" s="6" t="s">
        <v>89</v>
      </c>
      <c r="C45" s="6" t="s">
        <v>80</v>
      </c>
      <c r="D45" s="6" t="s">
        <v>60</v>
      </c>
      <c r="E45" s="6">
        <v>1948</v>
      </c>
      <c r="F45" s="6" t="s">
        <v>90</v>
      </c>
      <c r="G45" s="6"/>
      <c r="H45" s="8">
        <v>755.2025495750717</v>
      </c>
      <c r="I45" s="8">
        <v>853.8877551020398</v>
      </c>
      <c r="J45" s="8"/>
      <c r="K45" s="8">
        <v>867.7794117647054</v>
      </c>
      <c r="L45" s="8">
        <v>464.8214285714283</v>
      </c>
      <c r="M45" s="8">
        <v>865.2664473684193</v>
      </c>
      <c r="N45" s="8"/>
      <c r="O45" s="8">
        <v>500.5</v>
      </c>
      <c r="P45" s="8"/>
      <c r="Q45" s="8"/>
      <c r="R45" s="8"/>
      <c r="S45" s="8">
        <v>638.6595744680842</v>
      </c>
      <c r="T45" s="6">
        <v>300</v>
      </c>
      <c r="U45" s="8"/>
      <c r="V45" s="8"/>
      <c r="W45" s="8">
        <v>383.5957446808499</v>
      </c>
      <c r="X45" s="8"/>
      <c r="Y45" s="8"/>
      <c r="Z45" s="8">
        <v>728.532608695653</v>
      </c>
      <c r="AA45" s="8"/>
      <c r="AB45" s="8">
        <f>SUM(G45:AA45)</f>
        <v>6358.245520226252</v>
      </c>
      <c r="AC45" s="6">
        <f>COUNT(G45:AA45)</f>
        <v>10</v>
      </c>
      <c r="AD45" s="9">
        <f>AB45</f>
        <v>6358.245520226252</v>
      </c>
    </row>
    <row r="46" spans="1:30" ht="15.75">
      <c r="A46" s="6">
        <v>2</v>
      </c>
      <c r="B46" s="7" t="s">
        <v>91</v>
      </c>
      <c r="C46" s="7" t="s">
        <v>92</v>
      </c>
      <c r="D46" s="7" t="s">
        <v>14</v>
      </c>
      <c r="E46" s="7">
        <v>1949</v>
      </c>
      <c r="F46" s="6" t="s">
        <v>90</v>
      </c>
      <c r="G46" s="6"/>
      <c r="H46" s="6"/>
      <c r="I46" s="8">
        <v>772.336734693876</v>
      </c>
      <c r="J46" s="8"/>
      <c r="K46" s="8">
        <v>750.2499999999991</v>
      </c>
      <c r="L46" s="8"/>
      <c r="M46" s="8">
        <v>740.3914473684177</v>
      </c>
      <c r="N46" s="8"/>
      <c r="O46" s="8"/>
      <c r="P46" s="8"/>
      <c r="Q46" s="8">
        <v>300</v>
      </c>
      <c r="R46" s="8">
        <v>594.15625</v>
      </c>
      <c r="S46" s="8"/>
      <c r="T46" s="6">
        <v>300</v>
      </c>
      <c r="U46" s="8"/>
      <c r="V46" s="8">
        <v>769.4615384615365</v>
      </c>
      <c r="W46" s="8"/>
      <c r="X46" s="8"/>
      <c r="Y46" s="8"/>
      <c r="Z46" s="8">
        <v>598.2282608695665</v>
      </c>
      <c r="AA46" s="8"/>
      <c r="AB46" s="8">
        <f>SUM(G46:AA46)</f>
        <v>4824.824231393396</v>
      </c>
      <c r="AC46" s="6">
        <f>COUNT(G46:AA46)</f>
        <v>8</v>
      </c>
      <c r="AD46" s="9">
        <f>AB46</f>
        <v>4824.824231393396</v>
      </c>
    </row>
    <row r="47" spans="1:30" s="5" customFormat="1" ht="15.75">
      <c r="A47" s="13">
        <v>3</v>
      </c>
      <c r="B47" s="6" t="s">
        <v>93</v>
      </c>
      <c r="C47" s="6" t="s">
        <v>94</v>
      </c>
      <c r="D47" s="7" t="s">
        <v>35</v>
      </c>
      <c r="E47" s="6">
        <v>1950</v>
      </c>
      <c r="F47" s="6" t="s">
        <v>90</v>
      </c>
      <c r="G47" s="6"/>
      <c r="H47" s="6"/>
      <c r="I47" s="6"/>
      <c r="J47" s="6"/>
      <c r="K47" s="6"/>
      <c r="L47" s="6"/>
      <c r="M47" s="8">
        <v>260.6085526315739</v>
      </c>
      <c r="N47" s="8">
        <v>129.07692307692233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>
        <v>337.61956521739245</v>
      </c>
      <c r="AA47" s="6">
        <v>1</v>
      </c>
      <c r="AB47" s="8">
        <f>SUM(G47:AA47)</f>
        <v>728.3050409258888</v>
      </c>
      <c r="AC47" s="6">
        <f>COUNT(G47:AA47)</f>
        <v>4</v>
      </c>
      <c r="AD47" s="9">
        <f>AB47</f>
        <v>728.3050409258888</v>
      </c>
    </row>
    <row r="48" spans="1:30" ht="15.75">
      <c r="A48" s="18">
        <v>70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1:30" ht="15.75">
      <c r="A49" s="6">
        <v>1</v>
      </c>
      <c r="B49" s="7" t="s">
        <v>95</v>
      </c>
      <c r="C49" s="7" t="s">
        <v>96</v>
      </c>
      <c r="D49" s="7" t="s">
        <v>35</v>
      </c>
      <c r="E49" s="7">
        <v>1946</v>
      </c>
      <c r="F49" s="6" t="s">
        <v>97</v>
      </c>
      <c r="G49" s="6"/>
      <c r="H49" s="6"/>
      <c r="I49" s="8">
        <v>694.1836734693857</v>
      </c>
      <c r="J49" s="8"/>
      <c r="K49" s="8">
        <v>735.5588235294108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>
        <v>609.0869565217404</v>
      </c>
      <c r="AA49" s="8"/>
      <c r="AB49" s="8">
        <f>SUM(G49:AA49)</f>
        <v>2038.8294535205368</v>
      </c>
      <c r="AC49" s="6">
        <f>COUNT(G49:AA49)</f>
        <v>3</v>
      </c>
      <c r="AD49" s="9">
        <f>AB49</f>
        <v>2038.8294535205368</v>
      </c>
    </row>
    <row r="50" spans="1:30" ht="15.75">
      <c r="A50" s="6">
        <v>2</v>
      </c>
      <c r="B50" s="7" t="s">
        <v>98</v>
      </c>
      <c r="C50" s="7" t="s">
        <v>99</v>
      </c>
      <c r="D50" s="7" t="s">
        <v>14</v>
      </c>
      <c r="E50" s="7">
        <v>1944</v>
      </c>
      <c r="F50" s="6" t="s">
        <v>97</v>
      </c>
      <c r="G50" s="6"/>
      <c r="H50" s="6"/>
      <c r="I50" s="8">
        <v>802.9183673469374</v>
      </c>
      <c r="J50" s="8"/>
      <c r="K50" s="8"/>
      <c r="L50" s="8"/>
      <c r="M50" s="8"/>
      <c r="N50" s="8"/>
      <c r="O50" s="8"/>
      <c r="P50" s="8"/>
      <c r="Q50" s="8"/>
      <c r="R50" s="8"/>
      <c r="S50" s="8">
        <v>362.34042553191375</v>
      </c>
      <c r="T50" s="8"/>
      <c r="U50" s="8">
        <v>375.625</v>
      </c>
      <c r="V50" s="8"/>
      <c r="W50" s="8"/>
      <c r="X50" s="8"/>
      <c r="Y50" s="8"/>
      <c r="Z50" s="8"/>
      <c r="AA50" s="8"/>
      <c r="AB50" s="8">
        <f>SUM(G50:AA50)</f>
        <v>1540.8837928788512</v>
      </c>
      <c r="AC50" s="6">
        <f>COUNT(G50:AA50)</f>
        <v>3</v>
      </c>
      <c r="AD50" s="9">
        <f>AB50</f>
        <v>1540.8837928788512</v>
      </c>
    </row>
    <row r="51" spans="1:30" ht="15.75">
      <c r="A51" s="6"/>
      <c r="B51" s="6" t="s">
        <v>100</v>
      </c>
      <c r="C51" s="6" t="s">
        <v>101</v>
      </c>
      <c r="D51" s="6" t="s">
        <v>102</v>
      </c>
      <c r="E51" s="6">
        <v>1944</v>
      </c>
      <c r="F51" s="6" t="s">
        <v>97</v>
      </c>
      <c r="G51" s="6"/>
      <c r="H51" s="6"/>
      <c r="I51" s="6"/>
      <c r="J51" s="6"/>
      <c r="K51" s="8">
        <v>87.86956521739054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>
        <v>283.3260869565228</v>
      </c>
      <c r="AA51" s="8"/>
      <c r="AB51" s="8">
        <f>SUM(G51:AA51)</f>
        <v>371.19565217391334</v>
      </c>
      <c r="AC51" s="6">
        <f>COUNT(G51:AA51)</f>
        <v>2</v>
      </c>
      <c r="AD51" s="9">
        <f>AB51</f>
        <v>371.19565217391334</v>
      </c>
    </row>
    <row r="52" spans="1:30" ht="15.75">
      <c r="A52" s="18" t="s">
        <v>103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30" ht="15.75">
      <c r="A53" s="6">
        <v>1</v>
      </c>
      <c r="B53" s="6" t="s">
        <v>74</v>
      </c>
      <c r="C53" s="6" t="s">
        <v>75</v>
      </c>
      <c r="D53" s="6" t="s">
        <v>60</v>
      </c>
      <c r="E53" s="6">
        <v>1960</v>
      </c>
      <c r="F53" s="6" t="s">
        <v>76</v>
      </c>
      <c r="G53" s="6">
        <v>889</v>
      </c>
      <c r="H53" s="8">
        <v>930.6643059490087</v>
      </c>
      <c r="I53" s="8"/>
      <c r="J53" s="8"/>
      <c r="K53" s="8">
        <v>985.3088235294117</v>
      </c>
      <c r="L53" s="8">
        <v>821.6071428571428</v>
      </c>
      <c r="M53" s="8">
        <v>944.1348684210519</v>
      </c>
      <c r="N53" s="8">
        <v>846.3076923076922</v>
      </c>
      <c r="O53" s="8">
        <v>750.25</v>
      </c>
      <c r="P53" s="8"/>
      <c r="Q53" s="8"/>
      <c r="R53" s="8"/>
      <c r="S53" s="8">
        <v>829.9574468085102</v>
      </c>
      <c r="T53" s="12">
        <v>300</v>
      </c>
      <c r="U53" s="8">
        <v>542.125</v>
      </c>
      <c r="V53" s="8">
        <v>963.5991902834005</v>
      </c>
      <c r="W53" s="8">
        <v>851.2127659574464</v>
      </c>
      <c r="X53" s="8">
        <v>694.75</v>
      </c>
      <c r="Y53" s="8"/>
      <c r="Z53" s="8">
        <v>967.4239130434784</v>
      </c>
      <c r="AA53" s="8"/>
      <c r="AB53" s="8">
        <f>SUM(G53:AA53)</f>
        <v>11316.341149157144</v>
      </c>
      <c r="AC53" s="6">
        <f>COUNT(G53:AA53)</f>
        <v>14</v>
      </c>
      <c r="AD53" s="9">
        <f>AB53-T53</f>
        <v>11016.341149157144</v>
      </c>
    </row>
    <row r="54" spans="1:30" ht="15.75">
      <c r="A54" s="6">
        <v>2</v>
      </c>
      <c r="B54" s="6" t="s">
        <v>48</v>
      </c>
      <c r="C54" s="6" t="s">
        <v>49</v>
      </c>
      <c r="D54" s="7" t="s">
        <v>50</v>
      </c>
      <c r="E54" s="6">
        <v>1976</v>
      </c>
      <c r="F54" s="6" t="s">
        <v>51</v>
      </c>
      <c r="G54" s="6">
        <v>667</v>
      </c>
      <c r="H54" s="8">
        <v>842.9334277620402</v>
      </c>
      <c r="I54" s="8">
        <v>884.4693877551013</v>
      </c>
      <c r="J54" s="8"/>
      <c r="K54" s="8">
        <v>652.5217391304341</v>
      </c>
      <c r="L54" s="8"/>
      <c r="M54" s="8">
        <v>921.1315789473674</v>
      </c>
      <c r="N54" s="8">
        <v>743.8461538461536</v>
      </c>
      <c r="O54" s="11">
        <v>32.21875</v>
      </c>
      <c r="P54" s="8">
        <v>806.1641791044772</v>
      </c>
      <c r="Q54" s="8"/>
      <c r="R54" s="8">
        <v>875.125</v>
      </c>
      <c r="S54" s="8"/>
      <c r="T54" s="12">
        <v>300</v>
      </c>
      <c r="U54" s="8">
        <v>729.4375</v>
      </c>
      <c r="V54" s="8">
        <v>959.554655870445</v>
      </c>
      <c r="W54" s="8"/>
      <c r="X54" s="8">
        <v>445</v>
      </c>
      <c r="Y54" s="8">
        <v>875.125</v>
      </c>
      <c r="Z54" s="8">
        <v>978.2826086956522</v>
      </c>
      <c r="AA54" s="8"/>
      <c r="AB54" s="8">
        <f>SUM(G54:AA54)</f>
        <v>10712.80998111167</v>
      </c>
      <c r="AC54" s="6">
        <f>COUNT(G54:AA54)</f>
        <v>15</v>
      </c>
      <c r="AD54" s="9">
        <f>AB54-O54-T54</f>
        <v>10380.59123111167</v>
      </c>
    </row>
    <row r="55" spans="1:30" ht="15.75">
      <c r="A55" s="6">
        <v>3</v>
      </c>
      <c r="B55" s="6" t="s">
        <v>65</v>
      </c>
      <c r="C55" s="6" t="s">
        <v>66</v>
      </c>
      <c r="D55" s="6" t="s">
        <v>67</v>
      </c>
      <c r="E55" s="6">
        <v>1967</v>
      </c>
      <c r="F55" s="6" t="s">
        <v>68</v>
      </c>
      <c r="G55" s="6">
        <v>445</v>
      </c>
      <c r="H55" s="8">
        <v>892.4589235127482</v>
      </c>
      <c r="I55" s="8">
        <v>898.0612244897952</v>
      </c>
      <c r="J55" s="8">
        <v>932.8403361344544</v>
      </c>
      <c r="K55" s="8">
        <v>955.9264705882351</v>
      </c>
      <c r="L55" s="8"/>
      <c r="M55" s="8">
        <v>888.2697368421038</v>
      </c>
      <c r="N55" s="8">
        <v>641.384615384615</v>
      </c>
      <c r="O55" s="8"/>
      <c r="P55" s="8">
        <v>835.9850746268653</v>
      </c>
      <c r="Q55" s="8"/>
      <c r="R55" s="8">
        <v>843.90625</v>
      </c>
      <c r="S55" s="8"/>
      <c r="T55" s="12">
        <v>300</v>
      </c>
      <c r="U55" s="8">
        <v>604.5625</v>
      </c>
      <c r="V55" s="8"/>
      <c r="W55" s="8">
        <v>511.1276595744669</v>
      </c>
      <c r="X55" s="8"/>
      <c r="Y55" s="8"/>
      <c r="Z55" s="8">
        <v>891.4130434782612</v>
      </c>
      <c r="AA55" s="6">
        <v>556</v>
      </c>
      <c r="AB55" s="8">
        <f>SUM(G55:AA55)</f>
        <v>10196.935834631548</v>
      </c>
      <c r="AC55" s="6">
        <f>COUNT(G55:AA55)</f>
        <v>14</v>
      </c>
      <c r="AD55" s="9">
        <f>AB55-T55</f>
        <v>9896.935834631548</v>
      </c>
    </row>
    <row r="56" spans="1:3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8"/>
      <c r="V56" s="6"/>
      <c r="W56" s="6"/>
      <c r="X56" s="6"/>
      <c r="Y56" s="8"/>
      <c r="Z56" s="8"/>
      <c r="AA56" s="8"/>
      <c r="AB56" s="9"/>
      <c r="AC56" s="6"/>
      <c r="AD56" s="10"/>
    </row>
    <row r="57" spans="1:30" ht="15.75">
      <c r="A57" s="20" t="s">
        <v>104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1:30" ht="15.75">
      <c r="A58" s="21" t="s">
        <v>2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ht="15.75">
      <c r="A59" s="6">
        <v>1</v>
      </c>
      <c r="B59" s="6" t="s">
        <v>105</v>
      </c>
      <c r="C59" s="6" t="s">
        <v>106</v>
      </c>
      <c r="D59" s="7" t="s">
        <v>5</v>
      </c>
      <c r="E59" s="6">
        <v>2001</v>
      </c>
      <c r="F59" s="14" t="s">
        <v>107</v>
      </c>
      <c r="G59" s="8"/>
      <c r="H59" s="8"/>
      <c r="I59" s="8">
        <v>741.4868421052621</v>
      </c>
      <c r="J59" s="8">
        <v>905</v>
      </c>
      <c r="K59" s="8"/>
      <c r="L59" s="8">
        <v>398.0384615384631</v>
      </c>
      <c r="M59" s="8">
        <v>767.7484076433094</v>
      </c>
      <c r="N59" s="8"/>
      <c r="O59" s="8"/>
      <c r="P59" s="8">
        <v>716.9500000000004</v>
      </c>
      <c r="Q59" s="8">
        <v>300</v>
      </c>
      <c r="R59" s="8"/>
      <c r="S59" s="8">
        <v>500.4999999999998</v>
      </c>
      <c r="T59" s="8">
        <v>300</v>
      </c>
      <c r="U59" s="8"/>
      <c r="V59" s="8"/>
      <c r="W59" s="8"/>
      <c r="X59" s="8"/>
      <c r="Y59" s="8"/>
      <c r="Z59" s="8"/>
      <c r="AA59" s="8"/>
      <c r="AB59" s="8">
        <f>SUM(G59:AA59)</f>
        <v>4629.723711287034</v>
      </c>
      <c r="AC59" s="6">
        <f>COUNT(G59:AA59)</f>
        <v>8</v>
      </c>
      <c r="AD59" s="9">
        <f>AB59</f>
        <v>4629.723711287034</v>
      </c>
    </row>
    <row r="60" spans="1:30" ht="15.75">
      <c r="A60" s="6">
        <v>2</v>
      </c>
      <c r="B60" s="6" t="s">
        <v>3</v>
      </c>
      <c r="C60" s="6" t="s">
        <v>108</v>
      </c>
      <c r="D60" s="6"/>
      <c r="E60" s="6">
        <v>2001</v>
      </c>
      <c r="F60" s="14" t="s">
        <v>107</v>
      </c>
      <c r="G60" s="8"/>
      <c r="H60" s="8">
        <v>731.171875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>
        <v>300</v>
      </c>
      <c r="U60" s="8"/>
      <c r="V60" s="8"/>
      <c r="W60" s="8"/>
      <c r="X60" s="8"/>
      <c r="Y60" s="8"/>
      <c r="Z60" s="8">
        <v>676</v>
      </c>
      <c r="AA60" s="8"/>
      <c r="AB60" s="8">
        <f>SUM(G60:AA60)</f>
        <v>1707.171875</v>
      </c>
      <c r="AC60" s="6">
        <f>COUNT(G60:AA60)</f>
        <v>3</v>
      </c>
      <c r="AD60" s="9">
        <f>AB60</f>
        <v>1707.171875</v>
      </c>
    </row>
    <row r="61" spans="1:30" ht="15.75">
      <c r="A61" s="6">
        <v>3</v>
      </c>
      <c r="B61" s="7" t="s">
        <v>109</v>
      </c>
      <c r="C61" s="7" t="s">
        <v>110</v>
      </c>
      <c r="D61" s="7" t="s">
        <v>111</v>
      </c>
      <c r="E61" s="6">
        <v>2002</v>
      </c>
      <c r="F61" s="14" t="s">
        <v>107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>
        <v>643.2142857142856</v>
      </c>
      <c r="T61" s="8"/>
      <c r="U61" s="8"/>
      <c r="V61" s="8">
        <v>900.0999999999995</v>
      </c>
      <c r="W61" s="8"/>
      <c r="X61" s="8"/>
      <c r="Y61" s="8"/>
      <c r="Z61" s="8"/>
      <c r="AA61" s="8"/>
      <c r="AB61" s="8">
        <f>SUM(G61:AA61)</f>
        <v>1543.314285714285</v>
      </c>
      <c r="AC61" s="6">
        <f>COUNT(G61:AA61)</f>
        <v>2</v>
      </c>
      <c r="AD61" s="9">
        <f>AB61</f>
        <v>1543.314285714285</v>
      </c>
    </row>
    <row r="62" spans="1:30" ht="15.75">
      <c r="A62" s="21">
        <v>20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ht="15.75">
      <c r="A63" s="6">
        <v>1</v>
      </c>
      <c r="B63" s="6" t="s">
        <v>112</v>
      </c>
      <c r="C63" s="6" t="s">
        <v>113</v>
      </c>
      <c r="D63" s="6" t="s">
        <v>114</v>
      </c>
      <c r="E63" s="6">
        <v>1995</v>
      </c>
      <c r="F63" s="14" t="s">
        <v>115</v>
      </c>
      <c r="G63" s="8"/>
      <c r="H63" s="8">
        <v>927.15625</v>
      </c>
      <c r="I63" s="8"/>
      <c r="J63" s="8"/>
      <c r="K63" s="8"/>
      <c r="L63" s="8"/>
      <c r="M63" s="8">
        <v>955.4585987261141</v>
      </c>
      <c r="N63" s="8">
        <v>841.4285714285711</v>
      </c>
      <c r="O63" s="8"/>
      <c r="P63" s="8"/>
      <c r="Q63" s="8"/>
      <c r="R63" s="8"/>
      <c r="S63" s="8">
        <v>857.2857142857142</v>
      </c>
      <c r="T63" s="8"/>
      <c r="U63" s="8"/>
      <c r="V63" s="8">
        <v>963.4512195121953</v>
      </c>
      <c r="W63" s="8"/>
      <c r="X63" s="8"/>
      <c r="Y63" s="8"/>
      <c r="Z63" s="8"/>
      <c r="AA63" s="8"/>
      <c r="AB63" s="8">
        <f>SUM(G63:AA63)</f>
        <v>4544.780353952595</v>
      </c>
      <c r="AC63" s="6">
        <f>COUNT(G63:AA63)</f>
        <v>5</v>
      </c>
      <c r="AD63" s="9">
        <f>AB63</f>
        <v>4544.780353952595</v>
      </c>
    </row>
    <row r="64" spans="1:30" ht="15.75">
      <c r="A64" s="6">
        <v>2</v>
      </c>
      <c r="B64" s="6" t="s">
        <v>116</v>
      </c>
      <c r="C64" s="6" t="s">
        <v>117</v>
      </c>
      <c r="D64" s="6"/>
      <c r="E64" s="6">
        <v>1995</v>
      </c>
      <c r="F64" s="14" t="s">
        <v>115</v>
      </c>
      <c r="G64" s="8"/>
      <c r="H64" s="8">
        <v>694.75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v>683.2439024390258</v>
      </c>
      <c r="W64" s="8"/>
      <c r="X64" s="8"/>
      <c r="Y64" s="8"/>
      <c r="Z64" s="8"/>
      <c r="AA64" s="8"/>
      <c r="AB64" s="8">
        <f>SUM(G64:AA64)</f>
        <v>1377.9939024390258</v>
      </c>
      <c r="AC64" s="6">
        <f>COUNT(G64:AA64)</f>
        <v>2</v>
      </c>
      <c r="AD64" s="9">
        <f>AB64</f>
        <v>1377.9939024390258</v>
      </c>
    </row>
    <row r="65" spans="1:30" ht="15.75">
      <c r="A65" s="6">
        <v>3</v>
      </c>
      <c r="B65" s="6" t="s">
        <v>118</v>
      </c>
      <c r="C65" s="6" t="s">
        <v>106</v>
      </c>
      <c r="D65" s="6"/>
      <c r="E65" s="6">
        <v>1995</v>
      </c>
      <c r="F65" s="14" t="s">
        <v>115</v>
      </c>
      <c r="G65" s="8"/>
      <c r="H65" s="8">
        <v>145</v>
      </c>
      <c r="I65" s="8"/>
      <c r="J65" s="8">
        <v>864.6043956043973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>
        <f>SUM(G65:AA65)</f>
        <v>1009.6043956043973</v>
      </c>
      <c r="AC65" s="6">
        <f>COUNT(G65:AA65)</f>
        <v>2</v>
      </c>
      <c r="AD65" s="9">
        <f>AB65</f>
        <v>1009.6043956043973</v>
      </c>
    </row>
    <row r="66" spans="1:30" ht="15.75">
      <c r="A66" s="21">
        <v>25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ht="15.75">
      <c r="A67" s="6">
        <v>1</v>
      </c>
      <c r="B67" s="6" t="s">
        <v>119</v>
      </c>
      <c r="C67" s="6" t="s">
        <v>120</v>
      </c>
      <c r="D67" s="13" t="s">
        <v>35</v>
      </c>
      <c r="E67" s="6">
        <v>1988</v>
      </c>
      <c r="F67" s="14" t="s">
        <v>121</v>
      </c>
      <c r="G67" s="8">
        <v>857.2857142857142</v>
      </c>
      <c r="H67" s="8">
        <v>953</v>
      </c>
      <c r="I67" s="8">
        <v>960.565789473684</v>
      </c>
      <c r="J67" s="8"/>
      <c r="K67" s="8">
        <v>975.025</v>
      </c>
      <c r="L67" s="8">
        <v>948.769230769231</v>
      </c>
      <c r="M67" s="8">
        <v>968.1847133757958</v>
      </c>
      <c r="N67" s="8">
        <v>888.9999999999998</v>
      </c>
      <c r="O67" s="8">
        <v>728.8428571428566</v>
      </c>
      <c r="P67" s="8"/>
      <c r="Q67" s="8"/>
      <c r="R67" s="8"/>
      <c r="S67" s="8">
        <v>928.6428571428571</v>
      </c>
      <c r="T67" s="8"/>
      <c r="U67" s="8">
        <v>1000</v>
      </c>
      <c r="V67" s="8">
        <v>941.7249999999997</v>
      </c>
      <c r="W67" s="8"/>
      <c r="X67" s="8"/>
      <c r="Y67" s="8"/>
      <c r="Z67" s="8">
        <v>892</v>
      </c>
      <c r="AA67" s="8">
        <v>684.5263157894738</v>
      </c>
      <c r="AB67" s="8">
        <f>SUM(G67:AA67)</f>
        <v>11727.567477979612</v>
      </c>
      <c r="AC67" s="6">
        <f>COUNT(G67:AA67)</f>
        <v>13</v>
      </c>
      <c r="AD67" s="9">
        <f>AB67</f>
        <v>11727.567477979612</v>
      </c>
    </row>
    <row r="68" spans="1:30" ht="15.75">
      <c r="A68" s="6">
        <v>2</v>
      </c>
      <c r="B68" s="6" t="s">
        <v>122</v>
      </c>
      <c r="C68" s="6" t="s">
        <v>123</v>
      </c>
      <c r="D68" s="7" t="s">
        <v>124</v>
      </c>
      <c r="E68" s="6">
        <v>1992</v>
      </c>
      <c r="F68" s="14" t="s">
        <v>121</v>
      </c>
      <c r="G68" s="8"/>
      <c r="H68" s="8">
        <v>849</v>
      </c>
      <c r="I68" s="8">
        <v>921.1315789473681</v>
      </c>
      <c r="J68" s="8">
        <v>963.4065934065939</v>
      </c>
      <c r="K68" s="8">
        <v>875</v>
      </c>
      <c r="L68" s="8"/>
      <c r="M68" s="8"/>
      <c r="N68" s="8"/>
      <c r="O68" s="8"/>
      <c r="P68" s="8"/>
      <c r="Q68" s="8"/>
      <c r="R68" s="8"/>
      <c r="S68" s="8"/>
      <c r="T68" s="8"/>
      <c r="U68" s="8">
        <v>579.3684210526299</v>
      </c>
      <c r="V68" s="8"/>
      <c r="W68" s="8"/>
      <c r="X68" s="8"/>
      <c r="Y68" s="8"/>
      <c r="Z68" s="8"/>
      <c r="AA68" s="8"/>
      <c r="AB68" s="8">
        <f>SUM(G68:AA68)</f>
        <v>4187.906593406592</v>
      </c>
      <c r="AC68" s="6">
        <f>COUNT(G68:AA68)</f>
        <v>5</v>
      </c>
      <c r="AD68" s="9">
        <f>AB68</f>
        <v>4187.906593406592</v>
      </c>
    </row>
    <row r="69" spans="1:30" ht="15.75">
      <c r="A69" s="6">
        <v>3</v>
      </c>
      <c r="B69" s="7" t="s">
        <v>125</v>
      </c>
      <c r="C69" s="7" t="s">
        <v>126</v>
      </c>
      <c r="D69" s="7" t="s">
        <v>35</v>
      </c>
      <c r="E69" s="6">
        <v>1989</v>
      </c>
      <c r="F69" s="14" t="s">
        <v>121</v>
      </c>
      <c r="G69" s="8"/>
      <c r="H69" s="8"/>
      <c r="I69" s="8">
        <v>992.6973684210526</v>
      </c>
      <c r="J69" s="8"/>
      <c r="K69" s="8"/>
      <c r="L69" s="8">
        <v>987.1923076923077</v>
      </c>
      <c r="M69" s="8">
        <v>993.6369426751592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>
        <f>SUM(G69:AA69)</f>
        <v>2973.5266187885195</v>
      </c>
      <c r="AC69" s="6">
        <f>COUNT(G69:AA69)</f>
        <v>3</v>
      </c>
      <c r="AD69" s="9">
        <f>AB69</f>
        <v>2973.5266187885195</v>
      </c>
    </row>
    <row r="70" spans="1:30" ht="15.75">
      <c r="A70" s="21">
        <v>30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ht="15.75">
      <c r="A71" s="6">
        <v>1</v>
      </c>
      <c r="B71" s="6" t="s">
        <v>127</v>
      </c>
      <c r="C71" s="6" t="s">
        <v>128</v>
      </c>
      <c r="D71" s="6" t="s">
        <v>22</v>
      </c>
      <c r="E71" s="6">
        <v>1984</v>
      </c>
      <c r="F71" s="14" t="s">
        <v>129</v>
      </c>
      <c r="G71" s="8"/>
      <c r="H71" s="8">
        <v>905</v>
      </c>
      <c r="I71" s="8">
        <v>937.1973684210524</v>
      </c>
      <c r="J71" s="8">
        <v>893.8791208791222</v>
      </c>
      <c r="K71" s="8">
        <v>900</v>
      </c>
      <c r="L71" s="8">
        <v>923.1538461538464</v>
      </c>
      <c r="M71" s="8">
        <v>942.7324840764325</v>
      </c>
      <c r="N71" s="8">
        <v>825.5714285714282</v>
      </c>
      <c r="O71" s="11">
        <v>814.4714285714282</v>
      </c>
      <c r="P71" s="8">
        <v>916.7500000000001</v>
      </c>
      <c r="Q71" s="8"/>
      <c r="R71" s="8">
        <v>886.4772727272725</v>
      </c>
      <c r="S71" s="8"/>
      <c r="T71" s="8"/>
      <c r="U71" s="8">
        <v>945.509090909091</v>
      </c>
      <c r="V71" s="8">
        <v>925.0749999999996</v>
      </c>
      <c r="W71" s="8">
        <v>860.1400000000007</v>
      </c>
      <c r="X71" s="8"/>
      <c r="Y71" s="8"/>
      <c r="Z71" s="8">
        <v>838</v>
      </c>
      <c r="AA71" s="8"/>
      <c r="AB71" s="8">
        <f>SUM(G71:AA71)</f>
        <v>12513.957040309673</v>
      </c>
      <c r="AC71" s="6">
        <f>COUNT(G71:AA71)</f>
        <v>14</v>
      </c>
      <c r="AD71" s="9">
        <f>AB71-O71</f>
        <v>11699.485611738244</v>
      </c>
    </row>
    <row r="72" spans="1:30" ht="15.75">
      <c r="A72" s="6">
        <v>2</v>
      </c>
      <c r="B72" s="6" t="s">
        <v>130</v>
      </c>
      <c r="C72" s="6" t="s">
        <v>131</v>
      </c>
      <c r="D72" s="6" t="s">
        <v>213</v>
      </c>
      <c r="E72" s="6">
        <v>1986</v>
      </c>
      <c r="F72" s="14" t="s">
        <v>129</v>
      </c>
      <c r="G72" s="8">
        <v>536</v>
      </c>
      <c r="H72" s="8">
        <v>766</v>
      </c>
      <c r="I72" s="8">
        <v>905.0657894736838</v>
      </c>
      <c r="J72" s="8">
        <v>807.8846153846155</v>
      </c>
      <c r="K72" s="8">
        <v>891</v>
      </c>
      <c r="L72" s="8">
        <v>833.5000000000006</v>
      </c>
      <c r="M72" s="8">
        <v>895.0095541401262</v>
      </c>
      <c r="N72" s="8"/>
      <c r="O72" s="8">
        <v>586.1285714285706</v>
      </c>
      <c r="P72" s="8">
        <v>750.2500000000003</v>
      </c>
      <c r="Q72" s="8"/>
      <c r="R72" s="8">
        <v>926</v>
      </c>
      <c r="S72" s="8"/>
      <c r="T72" s="11">
        <v>300</v>
      </c>
      <c r="U72" s="8">
        <v>800.2000000000004</v>
      </c>
      <c r="V72" s="11">
        <v>500.5000000000021</v>
      </c>
      <c r="W72" s="8">
        <v>713.6200000000014</v>
      </c>
      <c r="X72" s="11">
        <v>504.76923076923026</v>
      </c>
      <c r="Y72" s="8"/>
      <c r="Z72" s="8">
        <v>649</v>
      </c>
      <c r="AA72" s="8"/>
      <c r="AB72" s="8">
        <f>SUM(G72:AA72)</f>
        <v>11364.927761196232</v>
      </c>
      <c r="AC72" s="6">
        <f>COUNT(G72:AA72)</f>
        <v>16</v>
      </c>
      <c r="AD72" s="9">
        <f>AB72-T72-V72-X72</f>
        <v>10059.658530427</v>
      </c>
    </row>
    <row r="73" spans="1:30" ht="15.75">
      <c r="A73" s="6">
        <v>3</v>
      </c>
      <c r="B73" s="6" t="s">
        <v>132</v>
      </c>
      <c r="C73" s="6" t="s">
        <v>133</v>
      </c>
      <c r="D73" s="7" t="s">
        <v>134</v>
      </c>
      <c r="E73" s="6">
        <v>1986</v>
      </c>
      <c r="F73" s="14" t="s">
        <v>129</v>
      </c>
      <c r="G73" s="8">
        <v>822</v>
      </c>
      <c r="H73" s="8">
        <v>894</v>
      </c>
      <c r="I73" s="8">
        <v>943.0394736842103</v>
      </c>
      <c r="J73" s="8"/>
      <c r="K73" s="8">
        <v>913.130434782609</v>
      </c>
      <c r="L73" s="8">
        <v>910.3461538461542</v>
      </c>
      <c r="M73" s="8">
        <v>930.0063694267508</v>
      </c>
      <c r="N73" s="8">
        <v>809.7142857142853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>
        <f>SUM(G73:AA73)</f>
        <v>6222.2367174540095</v>
      </c>
      <c r="AC73" s="6">
        <f>COUNT(G73:AA73)</f>
        <v>7</v>
      </c>
      <c r="AD73" s="9">
        <f>AB73</f>
        <v>6222.2367174540095</v>
      </c>
    </row>
    <row r="74" spans="1:30" ht="15.75">
      <c r="A74" s="21">
        <v>35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1:30" s="4" customFormat="1" ht="15.75">
      <c r="A75" s="6">
        <v>1</v>
      </c>
      <c r="B75" s="6" t="s">
        <v>135</v>
      </c>
      <c r="C75" s="6" t="s">
        <v>136</v>
      </c>
      <c r="D75" s="6" t="s">
        <v>137</v>
      </c>
      <c r="E75" s="6">
        <v>1979</v>
      </c>
      <c r="F75" s="14" t="s">
        <v>138</v>
      </c>
      <c r="G75" s="8">
        <v>1000</v>
      </c>
      <c r="H75" s="8">
        <v>983</v>
      </c>
      <c r="I75" s="8">
        <v>986.8552631578947</v>
      </c>
      <c r="J75" s="8"/>
      <c r="K75" s="8">
        <v>1000</v>
      </c>
      <c r="L75" s="8">
        <v>974.3846153846155</v>
      </c>
      <c r="M75" s="8">
        <v>980.9108280254775</v>
      </c>
      <c r="N75" s="8">
        <v>968.2857142857142</v>
      </c>
      <c r="O75" s="8">
        <v>900.0999999999998</v>
      </c>
      <c r="P75" s="8">
        <v>1000</v>
      </c>
      <c r="Q75" s="8"/>
      <c r="R75" s="8"/>
      <c r="S75" s="8"/>
      <c r="T75" s="8"/>
      <c r="U75" s="8">
        <v>947.4210526315787</v>
      </c>
      <c r="V75" s="8"/>
      <c r="W75" s="8"/>
      <c r="X75" s="11">
        <v>564.5384615384611</v>
      </c>
      <c r="Y75" s="8">
        <v>1000</v>
      </c>
      <c r="Z75" s="8">
        <v>973</v>
      </c>
      <c r="AA75" s="8">
        <v>947.421052631579</v>
      </c>
      <c r="AB75" s="8">
        <f>SUM(G75:AA75)</f>
        <v>13225.91698765532</v>
      </c>
      <c r="AC75" s="6">
        <f>COUNT(G75:AA75)</f>
        <v>14</v>
      </c>
      <c r="AD75" s="9">
        <f>AB75-X75</f>
        <v>12661.37852611686</v>
      </c>
    </row>
    <row r="76" spans="1:30" ht="15.75">
      <c r="A76" s="6">
        <v>2</v>
      </c>
      <c r="B76" s="6" t="s">
        <v>139</v>
      </c>
      <c r="C76" s="6" t="s">
        <v>140</v>
      </c>
      <c r="D76" s="6" t="s">
        <v>141</v>
      </c>
      <c r="E76" s="6">
        <v>1982</v>
      </c>
      <c r="F76" s="14" t="s">
        <v>138</v>
      </c>
      <c r="G76" s="8">
        <v>608</v>
      </c>
      <c r="H76" s="8">
        <v>788</v>
      </c>
      <c r="I76" s="8">
        <v>903.6052631578943</v>
      </c>
      <c r="J76" s="8"/>
      <c r="K76" s="8">
        <v>800.2</v>
      </c>
      <c r="L76" s="8">
        <v>718.2307692307702</v>
      </c>
      <c r="M76" s="8">
        <v>882.2834394904445</v>
      </c>
      <c r="N76" s="8">
        <v>381.5714285714278</v>
      </c>
      <c r="O76" s="8"/>
      <c r="P76" s="8"/>
      <c r="Q76" s="8"/>
      <c r="R76" s="8"/>
      <c r="S76" s="8">
        <v>429.1428571428569</v>
      </c>
      <c r="T76" s="8"/>
      <c r="U76" s="8"/>
      <c r="V76" s="8">
        <v>825.174999999999</v>
      </c>
      <c r="W76" s="8"/>
      <c r="X76" s="8"/>
      <c r="Y76" s="8"/>
      <c r="Z76" s="8">
        <v>730</v>
      </c>
      <c r="AA76" s="8">
        <v>263.89473684210543</v>
      </c>
      <c r="AB76" s="8">
        <f>SUM(G76:AA76)</f>
        <v>7330.103494435498</v>
      </c>
      <c r="AC76" s="6">
        <f>COUNT(G76:AA76)</f>
        <v>11</v>
      </c>
      <c r="AD76" s="9">
        <f>AB76</f>
        <v>7330.103494435498</v>
      </c>
    </row>
    <row r="77" spans="1:30" ht="15.75">
      <c r="A77" s="6">
        <v>3</v>
      </c>
      <c r="B77" s="6" t="s">
        <v>142</v>
      </c>
      <c r="C77" s="6" t="s">
        <v>143</v>
      </c>
      <c r="D77" s="6" t="s">
        <v>144</v>
      </c>
      <c r="E77" s="6">
        <v>1979</v>
      </c>
      <c r="F77" s="14" t="s">
        <v>138</v>
      </c>
      <c r="G77" s="8"/>
      <c r="H77" s="8"/>
      <c r="I77" s="8"/>
      <c r="J77" s="8">
        <v>961.5769230769231</v>
      </c>
      <c r="K77" s="8"/>
      <c r="L77" s="8"/>
      <c r="M77" s="8"/>
      <c r="N77" s="8"/>
      <c r="O77" s="8"/>
      <c r="P77" s="8">
        <v>933.4000000000001</v>
      </c>
      <c r="Q77" s="8"/>
      <c r="R77" s="8"/>
      <c r="S77" s="8"/>
      <c r="T77" s="8"/>
      <c r="U77" s="8"/>
      <c r="V77" s="8"/>
      <c r="W77" s="8"/>
      <c r="X77" s="8"/>
      <c r="Y77" s="8">
        <v>853.0882352941177</v>
      </c>
      <c r="Z77" s="8"/>
      <c r="AA77" s="8"/>
      <c r="AB77" s="8">
        <f>SUM(G77:AA77)</f>
        <v>2748.065158371041</v>
      </c>
      <c r="AC77" s="6">
        <f>COUNT(G77:AA77)</f>
        <v>3</v>
      </c>
      <c r="AD77" s="9">
        <f>AB77</f>
        <v>2748.065158371041</v>
      </c>
    </row>
    <row r="78" spans="1:30" ht="15.75">
      <c r="A78" s="21">
        <v>40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s="4" customFormat="1" ht="15.75">
      <c r="A79" s="6">
        <v>1</v>
      </c>
      <c r="B79" s="6" t="s">
        <v>145</v>
      </c>
      <c r="C79" s="6" t="s">
        <v>146</v>
      </c>
      <c r="D79" s="7" t="s">
        <v>22</v>
      </c>
      <c r="E79" s="6">
        <v>1976</v>
      </c>
      <c r="F79" s="14" t="s">
        <v>147</v>
      </c>
      <c r="G79" s="8">
        <v>572</v>
      </c>
      <c r="H79" s="8">
        <v>702</v>
      </c>
      <c r="I79" s="8">
        <v>861.2499999999994</v>
      </c>
      <c r="J79" s="8">
        <v>930.4725274725283</v>
      </c>
      <c r="K79" s="8">
        <v>750</v>
      </c>
      <c r="L79" s="8"/>
      <c r="M79" s="8">
        <v>831.3789808917178</v>
      </c>
      <c r="N79" s="8">
        <v>524.2857142857133</v>
      </c>
      <c r="O79" s="8">
        <v>457.6857142857132</v>
      </c>
      <c r="P79" s="8">
        <v>833.5000000000002</v>
      </c>
      <c r="Q79" s="8"/>
      <c r="R79" s="8">
        <v>889</v>
      </c>
      <c r="S79" s="8"/>
      <c r="T79" s="8"/>
      <c r="U79" s="8">
        <v>782.0363636363641</v>
      </c>
      <c r="V79" s="8">
        <v>858.4749999999992</v>
      </c>
      <c r="W79" s="8"/>
      <c r="X79" s="8"/>
      <c r="Y79" s="8">
        <v>588.6470588235295</v>
      </c>
      <c r="Z79" s="8"/>
      <c r="AA79" s="8"/>
      <c r="AB79" s="8">
        <f>SUM(G79:AA79)</f>
        <v>9580.731359395564</v>
      </c>
      <c r="AC79" s="6">
        <f>COUNT(G79:AA79)</f>
        <v>13</v>
      </c>
      <c r="AD79" s="9">
        <f>AB79</f>
        <v>9580.731359395564</v>
      </c>
    </row>
    <row r="80" spans="1:30" ht="15.75">
      <c r="A80" s="6">
        <v>2</v>
      </c>
      <c r="B80" s="6" t="s">
        <v>148</v>
      </c>
      <c r="C80" s="6" t="s">
        <v>120</v>
      </c>
      <c r="D80" s="6" t="s">
        <v>149</v>
      </c>
      <c r="E80" s="6">
        <v>1976</v>
      </c>
      <c r="F80" s="14" t="s">
        <v>147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>
        <v>880.1199999999995</v>
      </c>
      <c r="T80" s="8"/>
      <c r="U80" s="8">
        <v>891.018181818182</v>
      </c>
      <c r="V80" s="8">
        <v>914.7195121951223</v>
      </c>
      <c r="W80" s="8"/>
      <c r="X80" s="8">
        <v>692.6153846153843</v>
      </c>
      <c r="Y80" s="8"/>
      <c r="Z80" s="8"/>
      <c r="AA80" s="8">
        <v>737.1052631578948</v>
      </c>
      <c r="AB80" s="8">
        <f>SUM(G80:AA80)</f>
        <v>4115.578341786583</v>
      </c>
      <c r="AC80" s="6">
        <f>COUNT(G80:AA80)</f>
        <v>5</v>
      </c>
      <c r="AD80" s="9">
        <f>AB80</f>
        <v>4115.578341786583</v>
      </c>
    </row>
    <row r="81" spans="1:30" ht="15.75">
      <c r="A81" s="6">
        <v>3</v>
      </c>
      <c r="B81" s="6" t="s">
        <v>150</v>
      </c>
      <c r="C81" s="6" t="s">
        <v>151</v>
      </c>
      <c r="D81" s="6" t="s">
        <v>41</v>
      </c>
      <c r="E81" s="6">
        <v>1974</v>
      </c>
      <c r="F81" s="14" t="s">
        <v>147</v>
      </c>
      <c r="G81" s="8"/>
      <c r="H81" s="8"/>
      <c r="I81" s="8"/>
      <c r="J81" s="8"/>
      <c r="K81" s="8"/>
      <c r="L81" s="8"/>
      <c r="M81" s="8">
        <v>987.2738853503183</v>
      </c>
      <c r="N81" s="8"/>
      <c r="O81" s="8"/>
      <c r="P81" s="8">
        <v>989.258064516129</v>
      </c>
      <c r="Q81" s="8"/>
      <c r="R81" s="8">
        <v>1000</v>
      </c>
      <c r="S81" s="8"/>
      <c r="T81" s="8"/>
      <c r="U81" s="8"/>
      <c r="V81" s="8">
        <v>991.675</v>
      </c>
      <c r="W81" s="8"/>
      <c r="X81" s="8"/>
      <c r="Y81" s="8"/>
      <c r="Z81" s="8"/>
      <c r="AA81" s="8"/>
      <c r="AB81" s="8">
        <f>SUM(G81:AA81)</f>
        <v>3968.2069498664478</v>
      </c>
      <c r="AC81" s="6">
        <f>COUNT(G81:AA81)</f>
        <v>4</v>
      </c>
      <c r="AD81" s="9">
        <f>AB81</f>
        <v>3968.2069498664478</v>
      </c>
    </row>
    <row r="82" spans="1:30" ht="15.75">
      <c r="A82" s="21">
        <v>45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1:30" ht="15.75">
      <c r="A83" s="6">
        <v>1</v>
      </c>
      <c r="B83" s="6" t="s">
        <v>3</v>
      </c>
      <c r="C83" s="6" t="s">
        <v>152</v>
      </c>
      <c r="D83" s="7" t="s">
        <v>153</v>
      </c>
      <c r="E83" s="6">
        <v>1968</v>
      </c>
      <c r="F83" s="14" t="s">
        <v>154</v>
      </c>
      <c r="G83" s="8"/>
      <c r="H83" s="8">
        <v>684</v>
      </c>
      <c r="I83" s="8">
        <v>840.8026315789467</v>
      </c>
      <c r="J83" s="8"/>
      <c r="K83" s="8">
        <v>725.275</v>
      </c>
      <c r="L83" s="8"/>
      <c r="M83" s="8">
        <v>825.015923566877</v>
      </c>
      <c r="N83" s="8"/>
      <c r="O83" s="8">
        <v>429.142857142856</v>
      </c>
      <c r="P83" s="8">
        <v>766.9000000000003</v>
      </c>
      <c r="Q83" s="8"/>
      <c r="R83" s="8">
        <v>815</v>
      </c>
      <c r="S83" s="8"/>
      <c r="T83" s="8">
        <v>300</v>
      </c>
      <c r="U83" s="8">
        <v>745.7090909090914</v>
      </c>
      <c r="V83" s="8">
        <v>808.524999999999</v>
      </c>
      <c r="W83" s="8">
        <v>567.1000000000021</v>
      </c>
      <c r="X83" s="8"/>
      <c r="Y83" s="8">
        <v>500.5000000000001</v>
      </c>
      <c r="Z83" s="8">
        <v>703</v>
      </c>
      <c r="AA83" s="8"/>
      <c r="AB83" s="8">
        <f>SUM(G83:AA83)</f>
        <v>8710.970503197772</v>
      </c>
      <c r="AC83" s="6">
        <f>COUNT(G83:AA83)</f>
        <v>13</v>
      </c>
      <c r="AD83" s="9">
        <f>AB83</f>
        <v>8710.970503197772</v>
      </c>
    </row>
    <row r="84" spans="1:30" ht="15.75">
      <c r="A84" s="6">
        <v>2</v>
      </c>
      <c r="B84" s="6" t="s">
        <v>105</v>
      </c>
      <c r="C84" s="6" t="s">
        <v>123</v>
      </c>
      <c r="D84" s="6" t="s">
        <v>5</v>
      </c>
      <c r="E84" s="6">
        <v>1970</v>
      </c>
      <c r="F84" s="14" t="s">
        <v>154</v>
      </c>
      <c r="G84" s="8">
        <v>501</v>
      </c>
      <c r="H84" s="8">
        <v>781.46875</v>
      </c>
      <c r="I84" s="8"/>
      <c r="J84" s="8">
        <v>923</v>
      </c>
      <c r="K84" s="8">
        <v>775</v>
      </c>
      <c r="L84" s="8">
        <v>743.8461538461547</v>
      </c>
      <c r="M84" s="8"/>
      <c r="N84" s="8"/>
      <c r="O84" s="8">
        <v>657.4857142857136</v>
      </c>
      <c r="P84" s="8">
        <v>850.1500000000002</v>
      </c>
      <c r="Q84" s="8">
        <v>300</v>
      </c>
      <c r="R84" s="8"/>
      <c r="S84" s="8"/>
      <c r="T84" s="8">
        <v>300</v>
      </c>
      <c r="U84" s="8"/>
      <c r="V84" s="8"/>
      <c r="W84" s="8">
        <v>700.3000000000014</v>
      </c>
      <c r="X84" s="8">
        <v>521.8461538461534</v>
      </c>
      <c r="Y84" s="8">
        <v>735.5588235294118</v>
      </c>
      <c r="Z84" s="8">
        <v>757</v>
      </c>
      <c r="AA84" s="8"/>
      <c r="AB84" s="8">
        <f>SUM(G84:AA84)</f>
        <v>8546.655595507436</v>
      </c>
      <c r="AC84" s="6">
        <f>COUNT(G84:AA84)</f>
        <v>13</v>
      </c>
      <c r="AD84" s="9">
        <f>AB84</f>
        <v>8546.655595507436</v>
      </c>
    </row>
    <row r="85" spans="1:30" ht="15.75">
      <c r="A85" s="6">
        <v>3</v>
      </c>
      <c r="B85" s="6" t="s">
        <v>155</v>
      </c>
      <c r="C85" s="6" t="s">
        <v>131</v>
      </c>
      <c r="D85" s="6" t="s">
        <v>156</v>
      </c>
      <c r="E85" s="6">
        <v>1969</v>
      </c>
      <c r="F85" s="14" t="s">
        <v>154</v>
      </c>
      <c r="G85" s="8"/>
      <c r="H85" s="8">
        <v>383</v>
      </c>
      <c r="I85" s="8">
        <v>604.197368421051</v>
      </c>
      <c r="J85" s="8"/>
      <c r="K85" s="8">
        <v>475.5249999999995</v>
      </c>
      <c r="L85" s="8">
        <v>269.9615384615399</v>
      </c>
      <c r="M85" s="8"/>
      <c r="N85" s="8"/>
      <c r="O85" s="8">
        <v>129.44285714285562</v>
      </c>
      <c r="P85" s="8">
        <v>150.85000000000096</v>
      </c>
      <c r="Q85" s="8"/>
      <c r="R85" s="8">
        <v>519</v>
      </c>
      <c r="S85" s="8"/>
      <c r="T85" s="8"/>
      <c r="U85" s="8"/>
      <c r="V85" s="8"/>
      <c r="W85" s="8">
        <v>287.3800000000015</v>
      </c>
      <c r="X85" s="8"/>
      <c r="Y85" s="8"/>
      <c r="Z85" s="8">
        <v>460</v>
      </c>
      <c r="AA85" s="8">
        <v>158.73684210526335</v>
      </c>
      <c r="AB85" s="8">
        <f>SUM(G85:AA85)</f>
        <v>3438.093606130712</v>
      </c>
      <c r="AC85" s="6">
        <f>COUNT(G85:AA85)</f>
        <v>10</v>
      </c>
      <c r="AD85" s="9">
        <f>AB85</f>
        <v>3438.093606130712</v>
      </c>
    </row>
    <row r="86" spans="1:30" ht="15.75">
      <c r="A86" s="21">
        <v>50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1:30" ht="15.75">
      <c r="A87" s="6">
        <v>1</v>
      </c>
      <c r="B87" s="6" t="s">
        <v>157</v>
      </c>
      <c r="C87" s="6" t="s">
        <v>158</v>
      </c>
      <c r="D87" s="6" t="s">
        <v>22</v>
      </c>
      <c r="E87" s="6">
        <v>1963</v>
      </c>
      <c r="F87" s="14" t="s">
        <v>159</v>
      </c>
      <c r="G87" s="8">
        <v>893</v>
      </c>
      <c r="H87" s="8">
        <v>903</v>
      </c>
      <c r="I87" s="8">
        <v>951.8026315789472</v>
      </c>
      <c r="J87" s="8"/>
      <c r="K87" s="8">
        <v>978.2826086956522</v>
      </c>
      <c r="L87" s="8">
        <v>884.7307692307696</v>
      </c>
      <c r="M87" s="8">
        <v>933.1878980891712</v>
      </c>
      <c r="N87" s="8"/>
      <c r="O87" s="8">
        <v>771.6571428571424</v>
      </c>
      <c r="P87" s="8">
        <v>726.0806451612901</v>
      </c>
      <c r="Q87" s="8"/>
      <c r="R87" s="8"/>
      <c r="S87" s="8"/>
      <c r="T87" s="8"/>
      <c r="U87" s="8"/>
      <c r="V87" s="8"/>
      <c r="W87" s="8">
        <v>893.4400000000005</v>
      </c>
      <c r="X87" s="8">
        <v>829.230769230769</v>
      </c>
      <c r="Y87" s="8">
        <v>911.8529411764706</v>
      </c>
      <c r="Z87" s="8"/>
      <c r="AA87" s="8">
        <v>789.6842105263158</v>
      </c>
      <c r="AB87" s="8">
        <f>SUM(G87:AA87)</f>
        <v>10465.949616546528</v>
      </c>
      <c r="AC87" s="6">
        <f>COUNT(G87:AA87)</f>
        <v>12</v>
      </c>
      <c r="AD87" s="9">
        <f>AB87</f>
        <v>10465.949616546528</v>
      </c>
    </row>
    <row r="88" spans="1:30" ht="15.75">
      <c r="A88" s="6">
        <v>2</v>
      </c>
      <c r="B88" s="6" t="s">
        <v>160</v>
      </c>
      <c r="C88" s="6" t="s">
        <v>152</v>
      </c>
      <c r="D88" s="6"/>
      <c r="E88" s="6">
        <v>1963</v>
      </c>
      <c r="F88" s="14" t="s">
        <v>159</v>
      </c>
      <c r="G88" s="8">
        <v>678.892857142857</v>
      </c>
      <c r="H88" s="8">
        <v>771</v>
      </c>
      <c r="I88" s="8">
        <v>868.5526315789468</v>
      </c>
      <c r="J88" s="8"/>
      <c r="K88" s="8">
        <v>805</v>
      </c>
      <c r="L88" s="8"/>
      <c r="M88" s="8"/>
      <c r="N88" s="8">
        <v>492.57142857142765</v>
      </c>
      <c r="O88" s="8"/>
      <c r="P88" s="8"/>
      <c r="Q88" s="8"/>
      <c r="R88" s="8"/>
      <c r="S88" s="8">
        <v>600.3999999999985</v>
      </c>
      <c r="T88" s="8"/>
      <c r="U88" s="8"/>
      <c r="V88" s="8">
        <v>829.4390243902446</v>
      </c>
      <c r="W88" s="8"/>
      <c r="X88" s="8"/>
      <c r="Y88" s="8">
        <v>794.3235294117648</v>
      </c>
      <c r="Z88" s="8"/>
      <c r="AA88" s="8"/>
      <c r="AB88" s="8">
        <f>SUM(G88:AA88)</f>
        <v>5840.179471095239</v>
      </c>
      <c r="AC88" s="6">
        <f>COUNT(G88:AA88)</f>
        <v>8</v>
      </c>
      <c r="AD88" s="9">
        <f>AB88</f>
        <v>5840.179471095239</v>
      </c>
    </row>
    <row r="89" spans="1:30" ht="15.75">
      <c r="A89" s="6">
        <v>3</v>
      </c>
      <c r="B89" s="6" t="s">
        <v>161</v>
      </c>
      <c r="C89" s="6" t="s">
        <v>162</v>
      </c>
      <c r="D89" s="7" t="s">
        <v>163</v>
      </c>
      <c r="E89" s="6">
        <v>1963</v>
      </c>
      <c r="F89" s="14" t="s">
        <v>159</v>
      </c>
      <c r="G89" s="8">
        <v>322</v>
      </c>
      <c r="H89" s="8">
        <v>539</v>
      </c>
      <c r="I89" s="8">
        <v>740.0263157894726</v>
      </c>
      <c r="J89" s="8"/>
      <c r="K89" s="8"/>
      <c r="L89" s="8"/>
      <c r="M89" s="8">
        <v>602.3089171974476</v>
      </c>
      <c r="N89" s="8"/>
      <c r="O89" s="8">
        <v>272.15714285714137</v>
      </c>
      <c r="P89" s="8">
        <v>199.72580645161236</v>
      </c>
      <c r="Q89" s="8"/>
      <c r="R89" s="8">
        <v>477.7954545454537</v>
      </c>
      <c r="S89" s="8"/>
      <c r="T89" s="8"/>
      <c r="U89" s="8"/>
      <c r="V89" s="8">
        <v>766.8999999999987</v>
      </c>
      <c r="W89" s="8"/>
      <c r="X89" s="8">
        <v>393.76923076923015</v>
      </c>
      <c r="Y89" s="8"/>
      <c r="Z89" s="8">
        <v>514</v>
      </c>
      <c r="AA89" s="8"/>
      <c r="AB89" s="8">
        <f>SUM(G89:AA89)</f>
        <v>4827.682867610357</v>
      </c>
      <c r="AC89" s="6">
        <f>COUNT(G89:AA89)</f>
        <v>10</v>
      </c>
      <c r="AD89" s="9">
        <f>AB89</f>
        <v>4827.682867610357</v>
      </c>
    </row>
    <row r="90" spans="1:30" ht="15.75">
      <c r="A90" s="21">
        <v>55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1:30" ht="15.75">
      <c r="A91" s="6">
        <v>1</v>
      </c>
      <c r="B91" s="6" t="s">
        <v>164</v>
      </c>
      <c r="C91" s="6" t="s">
        <v>165</v>
      </c>
      <c r="D91" s="7" t="s">
        <v>166</v>
      </c>
      <c r="E91" s="6">
        <v>1960</v>
      </c>
      <c r="F91" s="14" t="s">
        <v>167</v>
      </c>
      <c r="G91" s="8">
        <v>393</v>
      </c>
      <c r="H91" s="8"/>
      <c r="I91" s="8">
        <v>776.5394736842096</v>
      </c>
      <c r="J91" s="8"/>
      <c r="K91" s="8">
        <v>600.4</v>
      </c>
      <c r="L91" s="8">
        <v>449.26923076923237</v>
      </c>
      <c r="M91" s="8">
        <v>688.2101910827989</v>
      </c>
      <c r="N91" s="8"/>
      <c r="O91" s="8"/>
      <c r="P91" s="8"/>
      <c r="Q91" s="8"/>
      <c r="R91" s="8"/>
      <c r="S91" s="8">
        <v>533.7999999999982</v>
      </c>
      <c r="T91" s="8">
        <v>300</v>
      </c>
      <c r="U91" s="8"/>
      <c r="V91" s="8">
        <v>675.3249999999982</v>
      </c>
      <c r="W91" s="8"/>
      <c r="X91" s="8"/>
      <c r="Y91" s="8"/>
      <c r="Z91" s="8"/>
      <c r="AA91" s="8"/>
      <c r="AB91" s="8">
        <f>SUM(G91:AA91)</f>
        <v>4416.543895536237</v>
      </c>
      <c r="AC91" s="6">
        <f>COUNT(G91:AA91)</f>
        <v>8</v>
      </c>
      <c r="AD91" s="9">
        <f>AB91</f>
        <v>4416.543895536237</v>
      </c>
    </row>
    <row r="92" spans="1:30" ht="15.75">
      <c r="A92" s="6">
        <v>2</v>
      </c>
      <c r="B92" s="7" t="s">
        <v>168</v>
      </c>
      <c r="C92" s="7" t="s">
        <v>151</v>
      </c>
      <c r="D92" s="7" t="s">
        <v>169</v>
      </c>
      <c r="E92" s="6">
        <v>1961</v>
      </c>
      <c r="F92" s="14" t="s">
        <v>167</v>
      </c>
      <c r="G92" s="8"/>
      <c r="H92" s="8"/>
      <c r="I92" s="8">
        <v>756.0921052631569</v>
      </c>
      <c r="J92" s="8"/>
      <c r="K92" s="8"/>
      <c r="L92" s="8">
        <v>462.0769230769247</v>
      </c>
      <c r="M92" s="8">
        <v>681.8471337579581</v>
      </c>
      <c r="N92" s="8">
        <v>318.1428571428565</v>
      </c>
      <c r="O92" s="8"/>
      <c r="P92" s="8">
        <v>617.0500000000005</v>
      </c>
      <c r="Q92" s="8"/>
      <c r="R92" s="8"/>
      <c r="S92" s="8"/>
      <c r="T92" s="8">
        <v>300</v>
      </c>
      <c r="U92" s="8">
        <v>636.7272727272734</v>
      </c>
      <c r="V92" s="8"/>
      <c r="W92" s="8"/>
      <c r="X92" s="8"/>
      <c r="Y92" s="8"/>
      <c r="Z92" s="8">
        <v>487</v>
      </c>
      <c r="AA92" s="8"/>
      <c r="AB92" s="8">
        <f>SUM(G92:AA92)</f>
        <v>4258.93629196817</v>
      </c>
      <c r="AC92" s="6">
        <f>COUNT(G92:AA92)</f>
        <v>8</v>
      </c>
      <c r="AD92" s="9">
        <f>AB92</f>
        <v>4258.93629196817</v>
      </c>
    </row>
    <row r="93" spans="1:30" ht="15.75">
      <c r="A93" s="6">
        <v>3</v>
      </c>
      <c r="B93" s="7" t="s">
        <v>170</v>
      </c>
      <c r="C93" s="7" t="s">
        <v>171</v>
      </c>
      <c r="D93" s="7" t="s">
        <v>172</v>
      </c>
      <c r="E93" s="6">
        <v>1960</v>
      </c>
      <c r="F93" s="14" t="s">
        <v>167</v>
      </c>
      <c r="G93" s="8"/>
      <c r="H93" s="8"/>
      <c r="I93" s="8">
        <v>944.4999999999998</v>
      </c>
      <c r="J93" s="8"/>
      <c r="K93" s="8"/>
      <c r="L93" s="8"/>
      <c r="M93" s="8"/>
      <c r="N93" s="8"/>
      <c r="O93" s="8"/>
      <c r="P93" s="8">
        <v>822.7580645161289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>
        <f>SUM(G93:AA93)</f>
        <v>1767.2580645161288</v>
      </c>
      <c r="AC93" s="6">
        <f>COUNT(G93:AA93)</f>
        <v>2</v>
      </c>
      <c r="AD93" s="9">
        <f>AB93</f>
        <v>1767.2580645161288</v>
      </c>
    </row>
    <row r="94" spans="1:30" ht="15.75">
      <c r="A94" s="21">
        <v>60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1:30" ht="15.75">
      <c r="A95" s="6">
        <v>1</v>
      </c>
      <c r="B95" s="6" t="s">
        <v>173</v>
      </c>
      <c r="C95" s="6" t="s">
        <v>174</v>
      </c>
      <c r="D95" s="7" t="s">
        <v>88</v>
      </c>
      <c r="E95" s="6">
        <v>1955</v>
      </c>
      <c r="F95" s="14" t="s">
        <v>175</v>
      </c>
      <c r="G95" s="8"/>
      <c r="H95" s="8">
        <v>608</v>
      </c>
      <c r="I95" s="8">
        <v>836.4210526315783</v>
      </c>
      <c r="J95" s="8"/>
      <c r="K95" s="8">
        <v>700.3</v>
      </c>
      <c r="L95" s="8"/>
      <c r="M95" s="8">
        <v>735.9331210191052</v>
      </c>
      <c r="N95" s="8"/>
      <c r="O95" s="8"/>
      <c r="P95" s="8"/>
      <c r="Q95" s="8">
        <v>300</v>
      </c>
      <c r="R95" s="8"/>
      <c r="S95" s="8">
        <v>357.785714285714</v>
      </c>
      <c r="T95" s="8"/>
      <c r="U95" s="8"/>
      <c r="V95" s="8">
        <v>775.2249999999988</v>
      </c>
      <c r="W95" s="8">
        <v>553.7800000000021</v>
      </c>
      <c r="X95" s="8">
        <v>419.3846153846148</v>
      </c>
      <c r="Y95" s="8"/>
      <c r="Z95" s="8">
        <v>595</v>
      </c>
      <c r="AA95" s="8"/>
      <c r="AB95" s="8">
        <f>SUM(G95:AA95)</f>
        <v>5881.829503321014</v>
      </c>
      <c r="AC95" s="6">
        <f>COUNT(G95:AA95)</f>
        <v>10</v>
      </c>
      <c r="AD95" s="9">
        <f>AB95</f>
        <v>5881.829503321014</v>
      </c>
    </row>
    <row r="96" spans="1:30" ht="15.75">
      <c r="A96" s="6">
        <v>2</v>
      </c>
      <c r="B96" s="6" t="s">
        <v>176</v>
      </c>
      <c r="C96" s="6" t="s">
        <v>177</v>
      </c>
      <c r="D96" s="7" t="s">
        <v>14</v>
      </c>
      <c r="E96" s="6">
        <v>1956</v>
      </c>
      <c r="F96" s="14" t="s">
        <v>175</v>
      </c>
      <c r="G96" s="8"/>
      <c r="H96" s="8"/>
      <c r="I96" s="8">
        <v>878.7763157894732</v>
      </c>
      <c r="J96" s="8"/>
      <c r="K96" s="8">
        <v>826.260869565218</v>
      </c>
      <c r="L96" s="8"/>
      <c r="M96" s="8"/>
      <c r="N96" s="8"/>
      <c r="O96" s="8"/>
      <c r="P96" s="8"/>
      <c r="Q96" s="8"/>
      <c r="R96" s="8"/>
      <c r="S96" s="8">
        <v>760.2399999999991</v>
      </c>
      <c r="T96" s="8">
        <v>300</v>
      </c>
      <c r="U96" s="8">
        <v>666.9999999999986</v>
      </c>
      <c r="V96" s="8">
        <v>833.4999999999991</v>
      </c>
      <c r="W96" s="8"/>
      <c r="X96" s="8"/>
      <c r="Y96" s="8">
        <v>764.9411764705883</v>
      </c>
      <c r="Z96" s="8"/>
      <c r="AA96" s="8">
        <v>474.2105263157896</v>
      </c>
      <c r="AB96" s="8">
        <f>SUM(G96:AA96)</f>
        <v>5504.928888141065</v>
      </c>
      <c r="AC96" s="6">
        <f>COUNT(G96:AA96)</f>
        <v>8</v>
      </c>
      <c r="AD96" s="9">
        <f>AB96</f>
        <v>5504.928888141065</v>
      </c>
    </row>
    <row r="97" spans="1:30" ht="15.75">
      <c r="A97" s="6">
        <v>3</v>
      </c>
      <c r="B97" s="6" t="s">
        <v>178</v>
      </c>
      <c r="C97" s="6" t="s">
        <v>179</v>
      </c>
      <c r="D97" s="6" t="s">
        <v>180</v>
      </c>
      <c r="E97" s="6">
        <v>1955</v>
      </c>
      <c r="F97" s="14" t="s">
        <v>175</v>
      </c>
      <c r="G97" s="8"/>
      <c r="H97" s="8"/>
      <c r="I97" s="8">
        <v>802.8289473684202</v>
      </c>
      <c r="J97" s="8"/>
      <c r="K97" s="8"/>
      <c r="L97" s="8"/>
      <c r="M97" s="8"/>
      <c r="N97" s="8"/>
      <c r="O97" s="8">
        <v>243.6142857142842</v>
      </c>
      <c r="P97" s="8"/>
      <c r="Q97" s="8"/>
      <c r="R97" s="8">
        <v>432.38636363636283</v>
      </c>
      <c r="S97" s="8"/>
      <c r="T97" s="8"/>
      <c r="U97" s="8"/>
      <c r="V97" s="8"/>
      <c r="W97" s="8"/>
      <c r="X97" s="8"/>
      <c r="Y97" s="8"/>
      <c r="Z97" s="8"/>
      <c r="AA97" s="8"/>
      <c r="AB97" s="8">
        <f>SUM(G97:AA97)</f>
        <v>1478.8295967190672</v>
      </c>
      <c r="AC97" s="6">
        <f>COUNT(G97:AA97)</f>
        <v>3</v>
      </c>
      <c r="AD97" s="9">
        <f>AB97</f>
        <v>1478.8295967190672</v>
      </c>
    </row>
    <row r="98" spans="1:30" ht="15.75">
      <c r="A98" s="21">
        <v>65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1:30" ht="15.75">
      <c r="A99" s="6">
        <v>1</v>
      </c>
      <c r="B99" s="6" t="s">
        <v>181</v>
      </c>
      <c r="C99" s="6" t="s">
        <v>182</v>
      </c>
      <c r="D99" s="7" t="s">
        <v>88</v>
      </c>
      <c r="E99" s="6">
        <v>1950</v>
      </c>
      <c r="F99" s="14" t="s">
        <v>183</v>
      </c>
      <c r="G99" s="8">
        <v>251</v>
      </c>
      <c r="H99" s="8">
        <v>556</v>
      </c>
      <c r="I99" s="8">
        <v>813.0526315789466</v>
      </c>
      <c r="J99" s="8"/>
      <c r="K99" s="8">
        <v>674.2391304347836</v>
      </c>
      <c r="L99" s="8">
        <v>513.307692307694</v>
      </c>
      <c r="M99" s="8">
        <v>755.0222929936277</v>
      </c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>
        <v>622</v>
      </c>
      <c r="AA99" s="8"/>
      <c r="AB99" s="8">
        <f>SUM(G99:AA99)</f>
        <v>4184.621747315052</v>
      </c>
      <c r="AC99" s="6">
        <f>COUNT(G99:AA99)</f>
        <v>7</v>
      </c>
      <c r="AD99" s="9">
        <f>AB99</f>
        <v>4184.621747315052</v>
      </c>
    </row>
    <row r="100" spans="1:30" ht="15.75">
      <c r="A100" s="6">
        <v>2</v>
      </c>
      <c r="B100" s="6" t="s">
        <v>184</v>
      </c>
      <c r="C100" s="6" t="s">
        <v>185</v>
      </c>
      <c r="D100" s="6" t="s">
        <v>186</v>
      </c>
      <c r="E100" s="6">
        <v>1948</v>
      </c>
      <c r="F100" s="14" t="s">
        <v>183</v>
      </c>
      <c r="G100" s="8"/>
      <c r="H100" s="8"/>
      <c r="I100" s="8">
        <v>574.9868421052614</v>
      </c>
      <c r="J100" s="8"/>
      <c r="K100" s="8">
        <v>370.19565217391425</v>
      </c>
      <c r="L100" s="8"/>
      <c r="M100" s="8">
        <v>459.1401273885297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>
        <v>106.1578947368423</v>
      </c>
      <c r="AB100" s="8">
        <f>SUM(G100:AA100)</f>
        <v>1510.4805164045476</v>
      </c>
      <c r="AC100" s="6">
        <f>COUNT(G100:AA100)</f>
        <v>4</v>
      </c>
      <c r="AD100" s="9">
        <f>AB100</f>
        <v>1510.4805164045476</v>
      </c>
    </row>
    <row r="101" spans="1:30" ht="15.75">
      <c r="A101" s="6">
        <v>3</v>
      </c>
      <c r="B101" s="6" t="s">
        <v>187</v>
      </c>
      <c r="C101" s="6" t="s">
        <v>188</v>
      </c>
      <c r="D101" s="6" t="s">
        <v>189</v>
      </c>
      <c r="E101" s="6">
        <v>1950</v>
      </c>
      <c r="F101" s="14" t="s">
        <v>183</v>
      </c>
      <c r="G101" s="8">
        <v>429.1428571428569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>
        <v>529.8823529411766</v>
      </c>
      <c r="Z101" s="8"/>
      <c r="AA101" s="8"/>
      <c r="AB101" s="8">
        <f>SUM(G101:AA101)</f>
        <v>959.0252100840335</v>
      </c>
      <c r="AC101" s="6">
        <f>COUNT(G101:AA101)</f>
        <v>2</v>
      </c>
      <c r="AD101" s="9">
        <f>AB101</f>
        <v>959.0252100840335</v>
      </c>
    </row>
    <row r="102" spans="1:30" ht="15.75">
      <c r="A102" s="21">
        <v>70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1:30" ht="15.75">
      <c r="A103" s="6">
        <v>1</v>
      </c>
      <c r="B103" s="6" t="s">
        <v>106</v>
      </c>
      <c r="C103" s="6" t="s">
        <v>179</v>
      </c>
      <c r="D103" s="7" t="s">
        <v>14</v>
      </c>
      <c r="E103" s="6">
        <v>1945</v>
      </c>
      <c r="F103" s="14" t="s">
        <v>190</v>
      </c>
      <c r="G103" s="8"/>
      <c r="H103" s="8"/>
      <c r="I103" s="8">
        <v>631.9473684210511</v>
      </c>
      <c r="J103" s="8"/>
      <c r="K103" s="8">
        <v>457</v>
      </c>
      <c r="L103" s="8">
        <v>295.5769230769245</v>
      </c>
      <c r="M103" s="8"/>
      <c r="N103" s="8">
        <v>159.57142857142796</v>
      </c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>
        <f>SUM(G103:AA103)</f>
        <v>1544.0957200694036</v>
      </c>
      <c r="AC103" s="6">
        <f>COUNT(G103:AA103)</f>
        <v>4</v>
      </c>
      <c r="AD103" s="9">
        <f>AB103</f>
        <v>1544.0957200694036</v>
      </c>
    </row>
    <row r="104" spans="1:30" ht="15.75">
      <c r="A104" s="6">
        <v>2</v>
      </c>
      <c r="B104" s="6" t="s">
        <v>191</v>
      </c>
      <c r="C104" s="6" t="s">
        <v>192</v>
      </c>
      <c r="D104" s="6"/>
      <c r="E104" s="6">
        <v>1947</v>
      </c>
      <c r="F104" s="14" t="s">
        <v>190</v>
      </c>
      <c r="G104" s="8">
        <v>72.35714285714246</v>
      </c>
      <c r="H104" s="8"/>
      <c r="I104" s="8">
        <v>579.3684210526299</v>
      </c>
      <c r="J104" s="8"/>
      <c r="K104" s="8"/>
      <c r="L104" s="8"/>
      <c r="M104" s="8"/>
      <c r="N104" s="8"/>
      <c r="O104" s="8">
        <v>100.89999999999847</v>
      </c>
      <c r="P104" s="8"/>
      <c r="Q104" s="8"/>
      <c r="R104" s="8">
        <v>228.04545454545388</v>
      </c>
      <c r="S104" s="8"/>
      <c r="T104" s="8"/>
      <c r="U104" s="8"/>
      <c r="V104" s="8"/>
      <c r="W104" s="8"/>
      <c r="X104" s="8"/>
      <c r="Y104" s="8"/>
      <c r="Z104" s="8"/>
      <c r="AA104" s="8"/>
      <c r="AB104" s="8">
        <f>SUM(G104:AA104)</f>
        <v>980.6710184552246</v>
      </c>
      <c r="AC104" s="6">
        <f>COUNT(G104:AA104)</f>
        <v>4</v>
      </c>
      <c r="AD104" s="9">
        <f>AB104</f>
        <v>980.6710184552246</v>
      </c>
    </row>
    <row r="105" spans="1:30" ht="15.75">
      <c r="A105" s="6">
        <v>3</v>
      </c>
      <c r="B105" s="6" t="s">
        <v>193</v>
      </c>
      <c r="C105" s="6" t="s">
        <v>194</v>
      </c>
      <c r="D105" s="6" t="s">
        <v>195</v>
      </c>
      <c r="E105" s="6">
        <v>1947</v>
      </c>
      <c r="F105" s="14" t="s">
        <v>190</v>
      </c>
      <c r="G105" s="8"/>
      <c r="H105" s="8"/>
      <c r="I105" s="8"/>
      <c r="J105" s="8">
        <v>531.6043956044014</v>
      </c>
      <c r="K105" s="8">
        <v>326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>
        <f>SUM(G105:AA105)</f>
        <v>857.6043956044014</v>
      </c>
      <c r="AC105" s="6">
        <f>COUNT(G105:AA105)</f>
        <v>2</v>
      </c>
      <c r="AD105" s="9">
        <f>AB105</f>
        <v>857.6043956044014</v>
      </c>
    </row>
    <row r="106" spans="1:30" ht="15.75">
      <c r="A106" s="21">
        <v>75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1:30" ht="15.75">
      <c r="A107" s="6">
        <v>1</v>
      </c>
      <c r="B107" s="7" t="s">
        <v>196</v>
      </c>
      <c r="C107" s="7" t="s">
        <v>197</v>
      </c>
      <c r="D107" s="7" t="s">
        <v>198</v>
      </c>
      <c r="E107" s="6">
        <v>1942</v>
      </c>
      <c r="F107" s="14" t="s">
        <v>199</v>
      </c>
      <c r="G107" s="8"/>
      <c r="H107" s="8"/>
      <c r="I107" s="8">
        <v>160.1973684210492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>
        <v>164.47272727272792</v>
      </c>
      <c r="V107" s="8"/>
      <c r="W107" s="8"/>
      <c r="X107" s="8"/>
      <c r="Y107" s="8"/>
      <c r="Z107" s="8"/>
      <c r="AA107" s="8"/>
      <c r="AB107" s="8">
        <f>SUM(G107:AA107)</f>
        <v>324.6700956937771</v>
      </c>
      <c r="AC107" s="6">
        <f>COUNT(G107:AA107)</f>
        <v>2</v>
      </c>
      <c r="AD107" s="9">
        <f>AB107</f>
        <v>324.6700956937771</v>
      </c>
    </row>
    <row r="108" spans="1:30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8"/>
      <c r="V108" s="6"/>
      <c r="W108" s="6"/>
      <c r="X108" s="6"/>
      <c r="Y108" s="8"/>
      <c r="Z108" s="8"/>
      <c r="AA108" s="8"/>
      <c r="AB108" s="9"/>
      <c r="AC108" s="6"/>
      <c r="AD108" s="10"/>
    </row>
    <row r="109" spans="1:30" ht="15.75">
      <c r="A109" s="21" t="s">
        <v>103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1:30" ht="15.75">
      <c r="A110" s="6">
        <v>1</v>
      </c>
      <c r="B110" s="6" t="s">
        <v>135</v>
      </c>
      <c r="C110" s="6" t="s">
        <v>136</v>
      </c>
      <c r="D110" s="6" t="s">
        <v>137</v>
      </c>
      <c r="E110" s="6">
        <v>1979</v>
      </c>
      <c r="F110" s="14" t="s">
        <v>138</v>
      </c>
      <c r="G110" s="8">
        <v>1000</v>
      </c>
      <c r="H110" s="8">
        <v>983</v>
      </c>
      <c r="I110" s="8">
        <v>986.8552631578947</v>
      </c>
      <c r="J110" s="8"/>
      <c r="K110" s="8">
        <v>1000</v>
      </c>
      <c r="L110" s="8">
        <v>974.3846153846155</v>
      </c>
      <c r="M110" s="8">
        <v>980.9108280254775</v>
      </c>
      <c r="N110" s="8">
        <v>968.2857142857142</v>
      </c>
      <c r="O110" s="8">
        <v>900.0999999999998</v>
      </c>
      <c r="P110" s="8">
        <v>1000</v>
      </c>
      <c r="Q110" s="8"/>
      <c r="R110" s="8"/>
      <c r="S110" s="8"/>
      <c r="T110" s="8"/>
      <c r="U110" s="8">
        <v>947.4210526315787</v>
      </c>
      <c r="V110" s="8"/>
      <c r="W110" s="8"/>
      <c r="X110" s="11">
        <v>564.5384615384611</v>
      </c>
      <c r="Y110" s="8">
        <v>1000</v>
      </c>
      <c r="Z110" s="8">
        <v>973</v>
      </c>
      <c r="AA110" s="8">
        <v>947.421052631579</v>
      </c>
      <c r="AB110" s="8">
        <f>SUM(G110:AA110)</f>
        <v>13225.91698765532</v>
      </c>
      <c r="AC110" s="6">
        <f>COUNT(G110:AA110)</f>
        <v>14</v>
      </c>
      <c r="AD110" s="9">
        <f>AB110-X110</f>
        <v>12661.37852611686</v>
      </c>
    </row>
    <row r="111" spans="1:30" ht="15.75">
      <c r="A111" s="6">
        <v>2</v>
      </c>
      <c r="B111" s="6" t="s">
        <v>119</v>
      </c>
      <c r="C111" s="6" t="s">
        <v>120</v>
      </c>
      <c r="D111" s="13" t="s">
        <v>35</v>
      </c>
      <c r="E111" s="6">
        <v>1988</v>
      </c>
      <c r="F111" s="14" t="s">
        <v>121</v>
      </c>
      <c r="G111" s="8">
        <v>857.2857142857142</v>
      </c>
      <c r="H111" s="8">
        <v>953</v>
      </c>
      <c r="I111" s="8">
        <v>960.565789473684</v>
      </c>
      <c r="J111" s="8"/>
      <c r="K111" s="8">
        <v>975.025</v>
      </c>
      <c r="L111" s="8">
        <v>948.769230769231</v>
      </c>
      <c r="M111" s="8">
        <v>968.1847133757958</v>
      </c>
      <c r="N111" s="8">
        <v>888.9999999999998</v>
      </c>
      <c r="O111" s="8">
        <v>728.8428571428566</v>
      </c>
      <c r="P111" s="8"/>
      <c r="Q111" s="8"/>
      <c r="R111" s="8"/>
      <c r="S111" s="8">
        <v>928.6428571428571</v>
      </c>
      <c r="T111" s="8"/>
      <c r="U111" s="8">
        <v>1000</v>
      </c>
      <c r="V111" s="8">
        <v>941.7249999999997</v>
      </c>
      <c r="W111" s="8"/>
      <c r="X111" s="8"/>
      <c r="Y111" s="8"/>
      <c r="Z111" s="8">
        <v>892</v>
      </c>
      <c r="AA111" s="8">
        <v>684.5263157894738</v>
      </c>
      <c r="AB111" s="8">
        <f>SUM(G111:AA111)</f>
        <v>11727.567477979612</v>
      </c>
      <c r="AC111" s="6">
        <f>COUNT(G111:AA111)</f>
        <v>13</v>
      </c>
      <c r="AD111" s="9">
        <f>AB111</f>
        <v>11727.567477979612</v>
      </c>
    </row>
    <row r="112" spans="1:30" ht="15.75">
      <c r="A112" s="6">
        <v>3</v>
      </c>
      <c r="B112" s="6" t="s">
        <v>127</v>
      </c>
      <c r="C112" s="6" t="s">
        <v>128</v>
      </c>
      <c r="D112" s="6" t="s">
        <v>22</v>
      </c>
      <c r="E112" s="6">
        <v>1984</v>
      </c>
      <c r="F112" s="14" t="s">
        <v>129</v>
      </c>
      <c r="G112" s="8"/>
      <c r="H112" s="8">
        <v>905</v>
      </c>
      <c r="I112" s="8">
        <v>937.1973684210524</v>
      </c>
      <c r="J112" s="8">
        <v>893.8791208791222</v>
      </c>
      <c r="K112" s="8">
        <v>900</v>
      </c>
      <c r="L112" s="8">
        <v>923.1538461538464</v>
      </c>
      <c r="M112" s="8">
        <v>942.7324840764325</v>
      </c>
      <c r="N112" s="8">
        <v>825.5714285714282</v>
      </c>
      <c r="O112" s="11">
        <v>814.4714285714282</v>
      </c>
      <c r="P112" s="8">
        <v>916.7500000000001</v>
      </c>
      <c r="Q112" s="8"/>
      <c r="R112" s="8">
        <v>886.4772727272725</v>
      </c>
      <c r="S112" s="8"/>
      <c r="T112" s="8"/>
      <c r="U112" s="8">
        <v>945.509090909091</v>
      </c>
      <c r="V112" s="8">
        <v>925.0749999999996</v>
      </c>
      <c r="W112" s="8">
        <v>860.1400000000007</v>
      </c>
      <c r="X112" s="8"/>
      <c r="Y112" s="8"/>
      <c r="Z112" s="8">
        <v>838</v>
      </c>
      <c r="AA112" s="8"/>
      <c r="AB112" s="8">
        <f>SUM(G112:AA112)</f>
        <v>12513.957040309673</v>
      </c>
      <c r="AC112" s="6">
        <f>COUNT(G112:AA112)</f>
        <v>14</v>
      </c>
      <c r="AD112" s="9">
        <f>AB112-O112</f>
        <v>11699.485611738244</v>
      </c>
    </row>
  </sheetData>
  <sheetProtection selectLockedCells="1" selectUnlockedCells="1"/>
  <mergeCells count="30">
    <mergeCell ref="A90:AD90"/>
    <mergeCell ref="A94:AD94"/>
    <mergeCell ref="A98:AD98"/>
    <mergeCell ref="A102:AD102"/>
    <mergeCell ref="A106:AD106"/>
    <mergeCell ref="A109:AD109"/>
    <mergeCell ref="A66:AD66"/>
    <mergeCell ref="A70:AD70"/>
    <mergeCell ref="A74:AD74"/>
    <mergeCell ref="A78:AD78"/>
    <mergeCell ref="A82:AD82"/>
    <mergeCell ref="A86:AD86"/>
    <mergeCell ref="A44:AD44"/>
    <mergeCell ref="A48:AD48"/>
    <mergeCell ref="A52:AD52"/>
    <mergeCell ref="A57:AD57"/>
    <mergeCell ref="A58:AD58"/>
    <mergeCell ref="A62:AD62"/>
    <mergeCell ref="A20:AD20"/>
    <mergeCell ref="A24:AD24"/>
    <mergeCell ref="A28:AD28"/>
    <mergeCell ref="A32:AD32"/>
    <mergeCell ref="A36:AD36"/>
    <mergeCell ref="A40:AD40"/>
    <mergeCell ref="A1:AD1"/>
    <mergeCell ref="A2:AD2"/>
    <mergeCell ref="A3:AD3"/>
    <mergeCell ref="A8:AD8"/>
    <mergeCell ref="A12:AD12"/>
    <mergeCell ref="A16:AD16"/>
  </mergeCells>
  <printOptions/>
  <pageMargins left="0.1968503937007874" right="0.1968503937007874" top="0.6692913385826772" bottom="0.6692913385826772" header="0.7874015748031497" footer="0.7874015748031497"/>
  <pageSetup firstPageNumber="1" useFirstPageNumber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</cp:lastModifiedBy>
  <cp:lastPrinted>2017-12-15T16:45:23Z</cp:lastPrinted>
  <dcterms:modified xsi:type="dcterms:W3CDTF">2017-12-15T16:46:14Z</dcterms:modified>
  <cp:category/>
  <cp:version/>
  <cp:contentType/>
  <cp:contentStatus/>
</cp:coreProperties>
</file>